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s\Desktop\"/>
    </mc:Choice>
  </mc:AlternateContent>
  <xr:revisionPtr revIDLastSave="0" documentId="13_ncr:1_{28E592D7-AB9B-44DF-905F-F9F335929889}" xr6:coauthVersionLast="47" xr6:coauthVersionMax="47" xr10:uidLastSave="{00000000-0000-0000-0000-000000000000}"/>
  <bookViews>
    <workbookView xWindow="-120" yWindow="-120" windowWidth="29040" windowHeight="15840" xr2:uid="{0CA4C1BD-F505-4501-9C3F-556EDF879B9A}"/>
  </bookViews>
  <sheets>
    <sheet name="Marco Lógico" sheetId="2" r:id="rId1"/>
    <sheet name="Presupuesto" sheetId="5" r:id="rId2"/>
    <sheet name="Cronograma" sheetId="6" r:id="rId3"/>
  </sheets>
  <definedNames>
    <definedName name="_xlnm.Print_Area" localSheetId="2">Cronograma!$B$3:$O$34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55" i="5" l="1"/>
  <c r="I54" i="5"/>
  <c r="I52" i="5"/>
  <c r="K48" i="5"/>
  <c r="K55" i="5" s="1"/>
  <c r="H47" i="5"/>
  <c r="I47" i="5" s="1"/>
  <c r="H46" i="5"/>
  <c r="L44" i="5"/>
  <c r="K44" i="5"/>
  <c r="L43" i="5"/>
  <c r="H42" i="5"/>
  <c r="H41" i="5"/>
  <c r="I41" i="5" s="1"/>
  <c r="J41" i="5" s="1"/>
  <c r="H40" i="5"/>
  <c r="I40" i="5" s="1"/>
  <c r="J40" i="5" s="1"/>
  <c r="H39" i="5"/>
  <c r="I39" i="5" s="1"/>
  <c r="J39" i="5" s="1"/>
  <c r="H38" i="5"/>
  <c r="I38" i="5" s="1"/>
  <c r="J38" i="5" s="1"/>
  <c r="H37" i="5"/>
  <c r="I37" i="5" s="1"/>
  <c r="J37" i="5" s="1"/>
  <c r="H36" i="5"/>
  <c r="I36" i="5" s="1"/>
  <c r="J36" i="5" s="1"/>
  <c r="H35" i="5"/>
  <c r="I35" i="5" s="1"/>
  <c r="J35" i="5" s="1"/>
  <c r="H34" i="5"/>
  <c r="I34" i="5" s="1"/>
  <c r="J34" i="5" s="1"/>
  <c r="H33" i="5"/>
  <c r="I33" i="5" s="1"/>
  <c r="J33" i="5" s="1"/>
  <c r="H32" i="5"/>
  <c r="I32" i="5" s="1"/>
  <c r="J32" i="5" s="1"/>
  <c r="H31" i="5"/>
  <c r="H30" i="5"/>
  <c r="I30" i="5" s="1"/>
  <c r="J30" i="5" s="1"/>
  <c r="H29" i="5"/>
  <c r="I29" i="5" s="1"/>
  <c r="J29" i="5" s="1"/>
  <c r="H28" i="5"/>
  <c r="I28" i="5" s="1"/>
  <c r="J28" i="5" s="1"/>
  <c r="H27" i="5"/>
  <c r="H26" i="5"/>
  <c r="I26" i="5" s="1"/>
  <c r="J26" i="5" s="1"/>
  <c r="H25" i="5"/>
  <c r="I25" i="5" s="1"/>
  <c r="J25" i="5" s="1"/>
  <c r="H24" i="5"/>
  <c r="I24" i="5" s="1"/>
  <c r="L21" i="5"/>
  <c r="K21" i="5"/>
  <c r="H20" i="5"/>
  <c r="I20" i="5" s="1"/>
  <c r="I18" i="5"/>
  <c r="K18" i="5" s="1"/>
  <c r="I16" i="5"/>
  <c r="K14" i="5"/>
  <c r="K22" i="5" s="1"/>
  <c r="K56" i="5" s="1"/>
  <c r="K58" i="5" s="1"/>
  <c r="J14" i="5"/>
  <c r="H13" i="5"/>
  <c r="I13" i="5" s="1"/>
  <c r="H12" i="5"/>
  <c r="H14" i="5" s="1"/>
  <c r="H43" i="5" l="1"/>
  <c r="H48" i="5"/>
  <c r="H55" i="5" s="1"/>
  <c r="I31" i="5"/>
  <c r="J31" i="5" s="1"/>
  <c r="I46" i="5"/>
  <c r="J46" i="5" s="1"/>
  <c r="J48" i="5" s="1"/>
  <c r="J55" i="5" s="1"/>
  <c r="I48" i="5"/>
  <c r="I55" i="5" s="1"/>
  <c r="H21" i="5"/>
  <c r="H22" i="5"/>
  <c r="H44" i="5"/>
  <c r="I21" i="5"/>
  <c r="J20" i="5"/>
  <c r="J21" i="5" s="1"/>
  <c r="J22" i="5" s="1"/>
  <c r="J24" i="5"/>
  <c r="H56" i="5"/>
  <c r="H58" i="5" s="1"/>
  <c r="I12" i="5"/>
  <c r="I14" i="5" s="1"/>
  <c r="I22" i="5" s="1"/>
  <c r="I27" i="5"/>
  <c r="J27" i="5" s="1"/>
  <c r="I44" i="5" l="1"/>
  <c r="I56" i="5" s="1"/>
  <c r="I58" i="5" s="1"/>
  <c r="I43" i="5"/>
  <c r="J44" i="5"/>
  <c r="J56" i="5" s="1"/>
  <c r="J58" i="5" s="1"/>
  <c r="J43" i="5"/>
  <c r="K43" i="5" l="1"/>
</calcChain>
</file>

<file path=xl/sharedStrings.xml><?xml version="1.0" encoding="utf-8"?>
<sst xmlns="http://schemas.openxmlformats.org/spreadsheetml/2006/main" count="170" uniqueCount="140">
  <si>
    <t>PROYECTO</t>
  </si>
  <si>
    <t>SGP</t>
  </si>
  <si>
    <t>EFECTOS</t>
  </si>
  <si>
    <t>PROBLEMA</t>
  </si>
  <si>
    <t>CAUSAS</t>
  </si>
  <si>
    <t>ALTERNATIVA SOLUCIÓN</t>
  </si>
  <si>
    <t>OBJETIVO GENERAL</t>
  </si>
  <si>
    <t>OBJETIVOS ESPECÍFICOS</t>
  </si>
  <si>
    <t>FORMATO RESUMEN PROYECTO DE INVERSIÓN</t>
  </si>
  <si>
    <t>Directos</t>
  </si>
  <si>
    <t>Indirectos</t>
  </si>
  <si>
    <t>Directas</t>
  </si>
  <si>
    <t>Indirectas</t>
  </si>
  <si>
    <t>FORTALECIMIENTO DE ESPACIOS Y MECANISMOS DE PREVENCIÓN Y PARTICIPACIÓN PARA EL DESARROLLO INTEGRAL DE LOS JÓVENES EN EL MUNICIPIO DE BUCARAMANGA</t>
  </si>
  <si>
    <t>Bajo nivel de vinculación de la población juvenil en escenarios de participación y de toma de decisiones para su desarrollo integral en el Municipio de Bucaramanga</t>
  </si>
  <si>
    <t>Baja oferta institucional de programas de prevención de flagelos juveniles en el Municipio de Bucaramanga</t>
  </si>
  <si>
    <t>Ausencia de espacios para el fomento y promoción de la participación juvenil en los procesos de construcción de ciudad</t>
  </si>
  <si>
    <t>Baja percepción de efectividad de los procesos de participación democrática y ciudadana para la población juvenil que adelanta el municipio</t>
  </si>
  <si>
    <t>Ausencia de planes, proyectos y políticas públicas dirigidas a la población juvenil en el Municipio</t>
  </si>
  <si>
    <t>Bajo nivel de participación juvenil en escenarios de decisión sobre agenda de desarrollo económico y social</t>
  </si>
  <si>
    <t>Bajo reconocimiento y participación de las organizaciones juveniles en espacios de toma de decisiones</t>
  </si>
  <si>
    <t>Insuficiente participación de los y las jóvenes en procesos comunitarios y de expresión democrática</t>
  </si>
  <si>
    <t>Prevalencia de flagelos sociales en la población juvenil (Drogadicción, delincuencia, embarazos no deseados, y desempleo etc.)</t>
  </si>
  <si>
    <t>Baja consolidación de las organizaciones y plataforma juveniles en los espacios de decisión y participación</t>
  </si>
  <si>
    <t>Deficiente formación de la población juvenil en habilidades (artes y oficios) para la vida</t>
  </si>
  <si>
    <t>Incremento en el consumo y abuso de sustancias psicoactivas en la población joven</t>
  </si>
  <si>
    <t>Bajo nivel formativo para el emprendimiento de los jóvenes de Bucaramanga</t>
  </si>
  <si>
    <t>Promover la vinculación de la población juvenil en escenarios de participación y de toma de decisiones para su desarrollo integral en el Municipio de Bucaramanga</t>
  </si>
  <si>
    <t>Implementar, promover y desarrollar estrategias de prevención tendientes a minimizar los efectos de los flagelos juveniles en el municipio de Bucaramanga.</t>
  </si>
  <si>
    <t>Formular, socializar los planes y programas que conlleven a promulgación de una política pública juvenil incluyente y participativa</t>
  </si>
  <si>
    <t>Mantener y fortalecer casas de la juventud con una oferta programática de eventos de participación, capacitación y uso adecuado del tiempo libre</t>
  </si>
  <si>
    <t>Apoyar la elección del consejo municipal de juventud y consolidar la plataforma juvenil como referentes participativos e inclusión juvenil en la toma de decisiones</t>
  </si>
  <si>
    <t>Desarrollar eventos de difusión en Colegios y universidades que promuevan la participación juvenil en procesos democráticos y capacitación que promuevan el desarrollo juvenil</t>
  </si>
  <si>
    <t>Fortalecer las organizaciones juveniles, Consejo Municipal de Juventud y Plataforma juvenil), proporcionándoles y dotándoles los espacios requeridos para su funcionamiento</t>
  </si>
  <si>
    <t>IMPLEMENTACIÓN DE ACCIONES PARA EL FORTALECIMIENTO DE LA PARTICIPACIÓN JUVENIL EN EL MUNICIPIO DE BUCARAMANGA</t>
  </si>
  <si>
    <t>PRESUPUESTO DEL PROYECTO</t>
  </si>
  <si>
    <t>Código: F-DPM-1210-238,37-028</t>
  </si>
  <si>
    <t>Versión: 0.0</t>
  </si>
  <si>
    <t>Fecha aprobación: junio-08-2020</t>
  </si>
  <si>
    <t>Página: 1 de 1</t>
  </si>
  <si>
    <t>PRESUPUESTO DESAGREGADO</t>
  </si>
  <si>
    <t>NOMBRE PROYECTO: FORTALECIMIENTO DE ESPACIOS Y MECANISMOS DE PREVENCIÓN Y PARTICIPACIÓN PARA EL DESARROLLO INTEGRAL DE LOS JÓVENES EN EL MUNICIPIO DE BUCARAMANGA</t>
  </si>
  <si>
    <t>CONCEPTO</t>
  </si>
  <si>
    <t>INSUMO</t>
  </si>
  <si>
    <t>CANT.</t>
  </si>
  <si>
    <t>ESPECIFICACIONES TÉCNICAS</t>
  </si>
  <si>
    <t>TIEMPO DE EJECUCIÓN</t>
  </si>
  <si>
    <t xml:space="preserve">VR. UNITARIO </t>
  </si>
  <si>
    <t>VR. TOTAL 2022</t>
  </si>
  <si>
    <t>TIPO DE FUENTE</t>
  </si>
  <si>
    <t>PR</t>
  </si>
  <si>
    <t>OTROS</t>
  </si>
  <si>
    <t>Producto 1: Servicio de apoyo para la implementación de estrategias que promuevan el desarrollo de los jóvenes</t>
  </si>
  <si>
    <t>Actividad 1.1.1 Realizar Campaña de prevención para la mitigación de flagelos juveniles</t>
  </si>
  <si>
    <t>MANO DE OBRA CALIFICADA</t>
  </si>
  <si>
    <t>Prestar el servicio de apoyo como gestor juvenil  en la implementación, promoción y fomento del deporte del skateboarding como estrategias de prevención de los flagelos que afecta la poblacion juvenil de bucaramanga.</t>
  </si>
  <si>
    <t>Prestar el servicio de apoyo como gestor juvenil  en la implementación, promoción y fomento del deporte del boxeo como estrategias de prevención de los flagelos que afecta la poblacion juvenil de bucaramanga.</t>
  </si>
  <si>
    <t>Total actividad 1.1.1</t>
  </si>
  <si>
    <t>Actividad 1.1.2 Disponer de equipos de apoyo para la difusión de las estrategia de prevención</t>
  </si>
  <si>
    <t>MAQUINARIA Y EQUIPO</t>
  </si>
  <si>
    <t xml:space="preserve">Disponer con equipos de computo, para el uso del personal encargado de desarrollar las estrategias de de prevención </t>
  </si>
  <si>
    <t>Actividad 1.1.3 Disponer de material didáctico para el fortalecimiento de los espacios de interacción entre la población juvenil</t>
  </si>
  <si>
    <t>MATERIALES</t>
  </si>
  <si>
    <t>Disponer  de elementos de apoyo que requiere el personal operativo en el desarrollo de las estrategias de prevención.</t>
  </si>
  <si>
    <t>Acticvidad 1.1.4. Disponer de los servicios de apoyo logístico, suministro, temas técnicos, tecnológicos e insumos para el fortalecimiento de los procesos de desarrollo integral juvenil</t>
  </si>
  <si>
    <t xml:space="preserve">SERVICIOS FINANCIEROS Y CONEXOS </t>
  </si>
  <si>
    <t xml:space="preserve">Adquirir póliza de responsabilidad civil extracontractual que cubra cualquier siniestro (lesiones y accidentes) que padescan los participantes durante el desarrollo de las competencias deportivas que organice el INDERBU </t>
  </si>
  <si>
    <t>Total actividad 1.1.4.</t>
  </si>
  <si>
    <t>TOTAL PRODUCTO 1</t>
  </si>
  <si>
    <t>Producto 2.  Servicio de educación informal en temas de Juventud y Adolescencia</t>
  </si>
  <si>
    <t>Actividad 2.1.1 Mantener la operatividad de las casas de la juventud como espacios de encuentros y de desarrollo de propuestas de desarrollo juvenil .</t>
  </si>
  <si>
    <t>Prestar el servicio de apoyo como gestor juvenil  en la implementación, promoción y fomento de la recreación y el deporte   como estrategias de prevención de los flagelos que afecta la población juvenil de Bucaramanga.</t>
  </si>
  <si>
    <t>Profesional en psicología para: prestar el servicio de apoyo como profesional en psicología  como gestor social para  la implementación de los proceso de desarrollo integral  del proyecto” fortalecimiento de espacios y mecanismos de prevención y participación para el desarrollo integral de los jóvenes en el municipio de Bucaramanga”.</t>
  </si>
  <si>
    <t>Profesionales en psicología para: prestar el servicio de apoyo como profesional en psicología  como gestor social para  la implementación de los proceso de desarrollo integral  del proyecto” fortalecimiento de espacios y mecanismos de prevención y participación para el desarrollo integral de los jóvenes en el municipio de Bucaramanga”.</t>
  </si>
  <si>
    <t xml:space="preserve">Servicio de apoyo a la gestión como  profesional  en comunicación social   con experiencia en prevención de flagelos juveniles. </t>
  </si>
  <si>
    <t>Servicio de apoyo a la gestión como  profesional  en areas sociales o  administrativas  con experiencia en emprendimiento para el fortalecimiento del emprendimiento juvenil.</t>
  </si>
  <si>
    <t xml:space="preserve">Profesionales para "Contratar servicios de apoyo profesional o tecnico en actividad fisica, deporte y recreación como apoyo operativo de las diferentes lineas de accion del programa" </t>
  </si>
  <si>
    <t xml:space="preserve">  Servicio de apoyo a la gestión como  profesional  en arte y cultura- expresion artisitica para el fortalecimiento del desarrollo integral de los jovenes de  14 a 28 años. </t>
  </si>
  <si>
    <t xml:space="preserve"> Tallerista para el "servicio de apoyo a la gestión como  talleristas de belleza y marroquineria para el fortalecimiento del desarrollo integral de lao jovenes de 14 a 28 años" </t>
  </si>
  <si>
    <t xml:space="preserve">   Servicio de apoyo profesional en deporte y recreación como    gestor juvenil para  el fortalecimiento tecnico de los proceso de desarrollo integral </t>
  </si>
  <si>
    <t xml:space="preserve">  Servicio de apoyo  profesional en areas sociales, artisticas o deportivas como   gestor cultural  en el fortalecimiento tecnico de las acciones integrales para los  jovenes de  14 a 28 años. </t>
  </si>
  <si>
    <t>Tallerista artistico -"servicio de apoyo a la gestión como  talleristas de baile,  danzay teatro para el fortalecimiento del desarrollo integral de lao jovenes de 14 a 28 años."</t>
  </si>
  <si>
    <t xml:space="preserve">Contar con servicios de apoyo a la gestion como soporte logistico incluyendo traslado de materiales en la realizacion de las diferentes actividades del programa y acciones misionales del instituto. </t>
  </si>
  <si>
    <t xml:space="preserve">Logisticos para el "Servicio de apoyo a la gestión como soporte logistico en la realización de las diferentes actividades del programa y acciones misionales del Instituto" </t>
  </si>
  <si>
    <t xml:space="preserve">Persona natural o jurídica para prestar servicios de primeros auxilios </t>
  </si>
  <si>
    <t xml:space="preserve"> Servicio de apoyo a la gestión como  profesional en educación, derecho o ciencias sociales para el fortalecimiento del liderazgo juvenil. </t>
  </si>
  <si>
    <t xml:space="preserve">Servicio de apoyo a la gestión como  profesional en  ciencias politicas para la articulación interistitucional. </t>
  </si>
  <si>
    <t>Compra de papeleria</t>
  </si>
  <si>
    <t>Suministro de insumos para los talleres con enfoque ocupacional para los jóvenes de 14 a 28 años</t>
  </si>
  <si>
    <t>Total actividad 2.1.1.</t>
  </si>
  <si>
    <t>TOTAL PRODUCTO 2</t>
  </si>
  <si>
    <t>Producto 3. Servicio de difusión en temas de juventud</t>
  </si>
  <si>
    <t>Actividad 3.1.1 Desarrollar actividades de participación democrática, comunitaria y de conocimiento territorial</t>
  </si>
  <si>
    <t>Profesional  para el " servicio de apoyo a la gestión como  profesional en educación, derecho o ciencias sociales, con experiencia en participacion ciudadana juvenil"</t>
  </si>
  <si>
    <t>SERVICIOS PARA LA COMUNIDAD, SOCIALES Y PERSONALES</t>
  </si>
  <si>
    <t>Contar con los servicios de un operador logístico para el desarrollo de la semana de la juventud.</t>
  </si>
  <si>
    <t>Total actividad 3.1.1</t>
  </si>
  <si>
    <t>Actividad 3.1.2 Realizar la socialización del estudio realizado por ASCUN para promulgar la política pública de juventud en el municipio de Bucaramanga.</t>
  </si>
  <si>
    <t>Contratar los servicios profesionales persona natural o jurídica para la diagramación, diseño e impresión de material divulgativo de la política publica juvenil</t>
  </si>
  <si>
    <t>Actividad 3.1.3 Disponer de la dotación necesaria para la adecuada operación del concejo municipal de juventud</t>
  </si>
  <si>
    <t>Gl</t>
  </si>
  <si>
    <t>Disponer de mobiliario requerido para el buen funcionamiento de de las organizaciones representativas de juventud ( consejo municipal de juventud y Plataforma juvenil)</t>
  </si>
  <si>
    <t>Actividad 3.1.4 Desarrollar acciones de posicionamiento de la gestión municipal de juventud a nivel regional y nacional.</t>
  </si>
  <si>
    <t>Disponer de los recursos para brindar apoyo a los miembros del Consejo Municipal de juventud y de la platafomra juvenil para que asistan a congresos y capacitaciones a nivel regional nacional e internacional.</t>
  </si>
  <si>
    <t>TOTAL PRODUCTO 3</t>
  </si>
  <si>
    <t>SUBTOTAL COSTOS</t>
  </si>
  <si>
    <t>IVA</t>
  </si>
  <si>
    <t>TOTAL PROYECTO</t>
  </si>
  <si>
    <t>* Presupuesto debe  definirse para todo el horizonte del proyecto</t>
  </si>
  <si>
    <r>
      <t xml:space="preserve">V°B°PEDRO ALONSO BALLESTEROS MIRANDA
</t>
    </r>
    <r>
      <rPr>
        <sz val="11"/>
        <color theme="1"/>
        <rFont val="Arial"/>
        <family val="2"/>
      </rPr>
      <t>Director General</t>
    </r>
  </si>
  <si>
    <t xml:space="preserve"> </t>
  </si>
  <si>
    <t>Elaboró:Alix Johanna Rojas Borja  - Subdirectora Operativa</t>
  </si>
  <si>
    <t>CRONOGRAMA</t>
  </si>
  <si>
    <t>Código: F-DPM-1210-238,37-029</t>
  </si>
  <si>
    <t>Fecha aprobación: junio -08 -2020</t>
  </si>
  <si>
    <t>Página 10 de 11</t>
  </si>
  <si>
    <t>NOMBRE DE PROYECTO: “FORTALECIMIENTO DE ESPACIOS Y MECANISMOS DE PREVENCIÓN Y PARTICIPACIÓN PARA EL DESARROLLO INTEGRAL DE LOS JÓVENES EN EL MUNICIPIO DE BUCARAMANGA”</t>
  </si>
  <si>
    <t>MESES DE EJECUCION DEL PROYECTO 2022</t>
  </si>
  <si>
    <t>Producto. 1.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</si>
  <si>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</si>
  <si>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</si>
  <si>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</si>
  <si>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</si>
  <si>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</si>
  <si>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</si>
  <si>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</si>
  <si>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</si>
  <si>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</si>
  <si>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</si>
  <si>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</si>
  <si>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</si>
  <si>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I</t>
  </si>
  <si>
    <t>F</t>
  </si>
  <si>
    <t>I: Inicio etapa precontractual</t>
  </si>
  <si>
    <t>F: Etapa final Liquidación y Cierre</t>
  </si>
  <si>
    <t>Cuadros sombreados Etapa de Ejecución.</t>
  </si>
  <si>
    <t>* Cronograma debe  definirse para todo el horizonte del proyecto</t>
  </si>
  <si>
    <t>____________________________________</t>
  </si>
  <si>
    <r>
      <t xml:space="preserve">V°B°PEDRO ALONSO BALLESTEROS MIRANDA
</t>
    </r>
    <r>
      <rPr>
        <sz val="11"/>
        <color theme="1"/>
        <rFont val="Arial"/>
        <family val="2"/>
      </rPr>
      <t xml:space="preserve"> Director General - INDERBU</t>
    </r>
  </si>
  <si>
    <t>INSTITUTO DE LA JUVENTUD, EL DEPORTE Y LA RECREACIÓN DE BUCARAMANGA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</si>
</sst>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  <numFmt numFmtId="165" formatCode="_(* #,##0.00_);_(* \(#,##0.00\);_(* &quot;-&quot;??_);_(@_)"/>
    <numFmt numFmtId="166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1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229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9" xfId="0" applyBorder="1"/>
    <xf numFmtId="0" fontId="0" fillId="0" borderId="9" xfId="0" applyBorder="1" applyAlignment="1">
      <alignment horizontal="center"/>
    </xf>
    <xf numFmtId="0" fontId="1" fillId="0" borderId="8" xfId="0" applyFont="1" applyBorder="1"/>
    <xf numFmtId="0" fontId="1" fillId="0" borderId="2" xfId="0" applyFont="1" applyBorder="1"/>
    <xf numFmtId="0" fontId="1" fillId="0" borderId="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7" xfId="0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justify" vertical="center"/>
    </xf>
    <xf numFmtId="164" fontId="0" fillId="0" borderId="1" xfId="1" applyNumberFormat="1" applyFont="1" applyFill="1" applyBorder="1" applyAlignment="1">
      <alignment vertical="center"/>
    </xf>
    <xf numFmtId="164" fontId="0" fillId="0" borderId="1" xfId="0" applyNumberFormat="1" applyBorder="1" applyAlignment="1">
      <alignment vertical="center"/>
    </xf>
    <xf numFmtId="164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41" fontId="0" fillId="0" borderId="7" xfId="1" applyFont="1" applyFill="1" applyBorder="1" applyAlignment="1">
      <alignment vertical="center"/>
    </xf>
    <xf numFmtId="164" fontId="1" fillId="0" borderId="24" xfId="1" applyNumberFormat="1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1" xfId="1" applyNumberFormat="1" applyFont="1" applyFill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166" fontId="0" fillId="2" borderId="1" xfId="3" applyNumberFormat="1" applyFont="1" applyFill="1" applyBorder="1" applyAlignment="1">
      <alignment vertical="center"/>
    </xf>
    <xf numFmtId="166" fontId="0" fillId="2" borderId="7" xfId="3" applyNumberFormat="1" applyFont="1" applyFill="1" applyBorder="1" applyAlignment="1">
      <alignment vertical="center"/>
    </xf>
    <xf numFmtId="0" fontId="0" fillId="0" borderId="1" xfId="0" applyBorder="1" applyAlignment="1">
      <alignment horizontal="left" vertical="center" wrapText="1"/>
    </xf>
    <xf numFmtId="166" fontId="0" fillId="2" borderId="1" xfId="3" applyNumberFormat="1" applyFont="1" applyFill="1" applyBorder="1" applyAlignment="1">
      <alignment horizontal="center" vertical="center"/>
    </xf>
    <xf numFmtId="166" fontId="0" fillId="2" borderId="7" xfId="3" applyNumberFormat="1" applyFont="1" applyFill="1" applyBorder="1" applyAlignment="1">
      <alignment horizontal="center" vertical="center"/>
    </xf>
    <xf numFmtId="3" fontId="0" fillId="0" borderId="1" xfId="0" applyNumberFormat="1" applyBorder="1" applyAlignment="1">
      <alignment vertical="center"/>
    </xf>
    <xf numFmtId="3" fontId="0" fillId="0" borderId="7" xfId="0" applyNumberFormat="1" applyBorder="1" applyAlignment="1">
      <alignment vertical="center"/>
    </xf>
    <xf numFmtId="0" fontId="1" fillId="2" borderId="7" xfId="0" applyFont="1" applyFill="1" applyBorder="1" applyAlignment="1">
      <alignment horizontal="left" vertical="center"/>
    </xf>
    <xf numFmtId="0" fontId="4" fillId="2" borderId="0" xfId="0" applyFont="1" applyFill="1" applyAlignment="1">
      <alignment vertical="center"/>
    </xf>
    <xf numFmtId="0" fontId="0" fillId="2" borderId="1" xfId="0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left" vertical="center"/>
    </xf>
    <xf numFmtId="44" fontId="0" fillId="2" borderId="1" xfId="0" applyNumberForma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44" fontId="0" fillId="2" borderId="1" xfId="0" applyNumberFormat="1" applyFill="1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164" fontId="6" fillId="0" borderId="1" xfId="3" applyNumberFormat="1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vertical="center"/>
    </xf>
    <xf numFmtId="3" fontId="6" fillId="0" borderId="7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0" fillId="2" borderId="1" xfId="0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2" applyNumberFormat="1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41" fontId="0" fillId="0" borderId="1" xfId="1" applyFont="1" applyFill="1" applyBorder="1" applyAlignment="1">
      <alignment vertical="center"/>
    </xf>
    <xf numFmtId="164" fontId="0" fillId="0" borderId="1" xfId="3" applyNumberFormat="1" applyFont="1" applyBorder="1" applyAlignment="1">
      <alignment horizontal="center" vertical="center"/>
    </xf>
    <xf numFmtId="164" fontId="0" fillId="2" borderId="1" xfId="1" applyNumberFormat="1" applyFont="1" applyFill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center" vertical="center"/>
    </xf>
    <xf numFmtId="41" fontId="0" fillId="0" borderId="7" xfId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164" fontId="0" fillId="2" borderId="1" xfId="3" applyNumberFormat="1" applyFont="1" applyFill="1" applyBorder="1" applyAlignment="1">
      <alignment horizontal="center" vertical="center"/>
    </xf>
    <xf numFmtId="164" fontId="1" fillId="2" borderId="1" xfId="1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41" fontId="0" fillId="0" borderId="7" xfId="0" applyNumberFormat="1" applyBorder="1" applyAlignment="1">
      <alignment vertical="center"/>
    </xf>
    <xf numFmtId="0" fontId="5" fillId="0" borderId="0" xfId="0" applyFont="1" applyAlignment="1">
      <alignment wrapText="1"/>
    </xf>
    <xf numFmtId="166" fontId="0" fillId="0" borderId="1" xfId="3" applyNumberFormat="1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 wrapText="1"/>
    </xf>
    <xf numFmtId="41" fontId="0" fillId="0" borderId="1" xfId="0" applyNumberForma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0" fontId="1" fillId="0" borderId="24" xfId="0" applyFont="1" applyBorder="1" applyAlignment="1">
      <alignment vertical="center"/>
    </xf>
    <xf numFmtId="0" fontId="0" fillId="0" borderId="24" xfId="0" applyBorder="1" applyAlignment="1">
      <alignment horizontal="center" vertical="center"/>
    </xf>
    <xf numFmtId="0" fontId="0" fillId="0" borderId="24" xfId="0" applyBorder="1" applyAlignment="1">
      <alignment vertical="center"/>
    </xf>
    <xf numFmtId="3" fontId="1" fillId="0" borderId="24" xfId="0" applyNumberFormat="1" applyFont="1" applyBorder="1" applyAlignment="1">
      <alignment horizontal="center" vertical="center"/>
    </xf>
    <xf numFmtId="164" fontId="1" fillId="0" borderId="24" xfId="0" applyNumberFormat="1" applyFont="1" applyBorder="1" applyAlignment="1">
      <alignment horizontal="center" vertical="center"/>
    </xf>
    <xf numFmtId="164" fontId="1" fillId="0" borderId="35" xfId="0" applyNumberFormat="1" applyFont="1" applyBorder="1" applyAlignment="1">
      <alignment horizontal="center" vertical="center"/>
    </xf>
    <xf numFmtId="164" fontId="0" fillId="0" borderId="35" xfId="0" applyNumberFormat="1" applyBorder="1" applyAlignment="1">
      <alignment horizontal="center" vertical="center"/>
    </xf>
    <xf numFmtId="3" fontId="0" fillId="0" borderId="24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44" fontId="1" fillId="0" borderId="1" xfId="0" applyNumberFormat="1" applyFont="1" applyBorder="1" applyAlignment="1">
      <alignment horizontal="center" vertical="center"/>
    </xf>
    <xf numFmtId="41" fontId="0" fillId="0" borderId="1" xfId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3" fontId="4" fillId="0" borderId="0" xfId="0" applyNumberFormat="1" applyFont="1" applyAlignment="1">
      <alignment vertical="center"/>
    </xf>
    <xf numFmtId="0" fontId="10" fillId="0" borderId="0" xfId="0" applyFont="1"/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vertical="center"/>
    </xf>
    <xf numFmtId="0" fontId="4" fillId="0" borderId="33" xfId="0" applyFont="1" applyBorder="1" applyAlignment="1">
      <alignment vertical="center"/>
    </xf>
    <xf numFmtId="0" fontId="12" fillId="3" borderId="25" xfId="0" applyFont="1" applyFill="1" applyBorder="1" applyAlignment="1">
      <alignment horizontal="left" vertical="center" wrapText="1"/>
    </xf>
    <xf numFmtId="0" fontId="12" fillId="3" borderId="26" xfId="0" applyFont="1" applyFill="1" applyBorder="1" applyAlignment="1">
      <alignment horizontal="left" vertical="center" wrapText="1"/>
    </xf>
    <xf numFmtId="17" fontId="12" fillId="3" borderId="23" xfId="0" applyNumberFormat="1" applyFont="1" applyFill="1" applyBorder="1" applyAlignment="1">
      <alignment horizontal="center" vertical="center"/>
    </xf>
    <xf numFmtId="17" fontId="12" fillId="3" borderId="44" xfId="0" applyNumberFormat="1" applyFont="1" applyFill="1" applyBorder="1" applyAlignment="1">
      <alignment horizontal="center" vertical="center"/>
    </xf>
    <xf numFmtId="17" fontId="10" fillId="0" borderId="3" xfId="0" applyNumberFormat="1" applyFont="1" applyBorder="1" applyAlignment="1">
      <alignment horizontal="center" vertical="center"/>
    </xf>
    <xf numFmtId="17" fontId="10" fillId="4" borderId="4" xfId="0" applyNumberFormat="1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7" fontId="10" fillId="0" borderId="6" xfId="0" applyNumberFormat="1" applyFont="1" applyBorder="1" applyAlignment="1">
      <alignment horizontal="center" vertical="center"/>
    </xf>
    <xf numFmtId="17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17" fontId="10" fillId="4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17" fontId="10" fillId="2" borderId="6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vertical="center"/>
    </xf>
    <xf numFmtId="0" fontId="4" fillId="2" borderId="12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2" fillId="0" borderId="0" xfId="0" applyFont="1"/>
    <xf numFmtId="0" fontId="0" fillId="0" borderId="1" xfId="0" applyBorder="1" applyAlignment="1">
      <alignment horizontal="justify" vertical="center" wrapText="1"/>
    </xf>
    <xf numFmtId="0" fontId="0" fillId="0" borderId="7" xfId="0" applyBorder="1" applyAlignment="1">
      <alignment horizontal="justify" vertical="center" wrapText="1"/>
    </xf>
    <xf numFmtId="0" fontId="0" fillId="0" borderId="28" xfId="0" applyBorder="1" applyAlignment="1">
      <alignment horizontal="justify" vertical="center" wrapText="1"/>
    </xf>
    <xf numFmtId="0" fontId="0" fillId="0" borderId="2" xfId="0" applyBorder="1" applyAlignment="1">
      <alignment horizontal="justify" vertical="center" wrapText="1"/>
    </xf>
    <xf numFmtId="0" fontId="0" fillId="0" borderId="9" xfId="0" applyBorder="1" applyAlignment="1">
      <alignment horizontal="justify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0" fillId="0" borderId="4" xfId="0" applyBorder="1" applyAlignment="1">
      <alignment horizontal="justify" vertical="center" wrapText="1"/>
    </xf>
    <xf numFmtId="0" fontId="0" fillId="0" borderId="5" xfId="0" applyBorder="1" applyAlignment="1">
      <alignment horizontal="justify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0" fillId="0" borderId="11" xfId="0" applyBorder="1" applyAlignment="1">
      <alignment horizontal="justify" vertical="center" wrapText="1"/>
    </xf>
    <xf numFmtId="0" fontId="0" fillId="0" borderId="12" xfId="0" applyBorder="1" applyAlignment="1">
      <alignment horizontal="justify" vertical="center" wrapText="1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4" fillId="0" borderId="2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3" fontId="0" fillId="0" borderId="4" xfId="0" applyNumberFormat="1" applyBorder="1" applyAlignment="1">
      <alignment horizontal="left" vertical="center"/>
    </xf>
    <xf numFmtId="3" fontId="0" fillId="0" borderId="5" xfId="0" applyNumberFormat="1" applyBorder="1" applyAlignment="1">
      <alignment horizontal="left" vertical="center"/>
    </xf>
    <xf numFmtId="3" fontId="0" fillId="0" borderId="1" xfId="0" applyNumberFormat="1" applyBorder="1" applyAlignment="1">
      <alignment horizontal="left" vertical="center"/>
    </xf>
    <xf numFmtId="3" fontId="0" fillId="0" borderId="7" xfId="0" applyNumberFormat="1" applyBorder="1" applyAlignment="1">
      <alignment horizontal="left" vertical="center"/>
    </xf>
    <xf numFmtId="0" fontId="12" fillId="0" borderId="10" xfId="0" applyFont="1" applyBorder="1" applyAlignment="1">
      <alignment horizontal="left" vertical="center" wrapText="1"/>
    </xf>
    <xf numFmtId="0" fontId="12" fillId="0" borderId="29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2" fillId="3" borderId="8" xfId="0" applyFont="1" applyFill="1" applyBorder="1" applyAlignment="1">
      <alignment horizontal="left" vertical="center" wrapText="1"/>
    </xf>
    <xf numFmtId="0" fontId="12" fillId="3" borderId="2" xfId="0" applyFont="1" applyFill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28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4" fillId="0" borderId="36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10" fillId="0" borderId="31" xfId="0" applyFont="1" applyBorder="1" applyAlignment="1">
      <alignment horizontal="left" vertical="center"/>
    </xf>
    <xf numFmtId="0" fontId="10" fillId="0" borderId="38" xfId="0" applyFont="1" applyBorder="1" applyAlignment="1">
      <alignment horizontal="left" vertical="center"/>
    </xf>
    <xf numFmtId="0" fontId="10" fillId="0" borderId="39" xfId="0" applyFont="1" applyBorder="1" applyAlignment="1">
      <alignment horizontal="left" vertical="center"/>
    </xf>
    <xf numFmtId="0" fontId="10" fillId="0" borderId="28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2" fillId="0" borderId="45" xfId="0" applyFont="1" applyBorder="1" applyAlignment="1">
      <alignment horizontal="left" vertical="center" wrapText="1"/>
    </xf>
    <xf numFmtId="0" fontId="12" fillId="0" borderId="38" xfId="0" applyFont="1" applyBorder="1" applyAlignment="1">
      <alignment horizontal="left" vertical="center" wrapText="1"/>
    </xf>
  </cellXfs>
  <cellStyles count="4">
    <cellStyle name="Millares [0]" xfId="1" builtinId="6"/>
    <cellStyle name="Millares 2" xfId="3" xr:uid="{211B3AF7-4EA6-4775-AF3B-ABBA84719C70}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382212</xdr:colOff>
      <xdr:row>2</xdr:row>
      <xdr:rowOff>43391</xdr:rowOff>
    </xdr:from>
    <xdr:to>
      <xdr:col>1</xdr:col>
      <xdr:colOff>1276350</xdr:colOff>
      <xdr:row>5</xdr:row>
      <xdr:rowOff>133391</xdr:rowOff>
    </xdr:to>
    <xdr:pic>
      <xdr:nvPicPr>
        <xdr:cNvPr id="2" name="4 Imagen" descr="Escudo Alcaldia.BMP">
          <a:extLst>
            <a:ext uri="{FF2B5EF4-FFF2-40B4-BE49-F238E27FC236}">
              <a16:creationId xmlns:a16="http://schemas.microsoft.com/office/drawing/2014/main" id="{783468F7-1D9F-4E03-BC54-2271DB5026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837" y="43391"/>
          <a:ext cx="894138" cy="77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158003</xdr:colOff>
      <xdr:row>2</xdr:row>
      <xdr:rowOff>157661</xdr:rowOff>
    </xdr:from>
    <xdr:to>
      <xdr:col>1</xdr:col>
      <xdr:colOff>786653</xdr:colOff>
      <xdr:row>5</xdr:row>
      <xdr:rowOff>115497</xdr:rowOff>
    </xdr:to>
    <xdr:pic>
      <xdr:nvPicPr>
        <xdr:cNvPr id="2" name="4 Imagen" descr="Escudo Alcaldia.BMP">
          <a:extLst>
            <a:ext uri="{FF2B5EF4-FFF2-40B4-BE49-F238E27FC236}">
              <a16:creationId xmlns:a16="http://schemas.microsoft.com/office/drawing/2014/main" id="{CF7F1B98-A131-41D3-837D-EDE64D3F73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2803" y="386261"/>
          <a:ext cx="628650" cy="5102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82B39E-641D-469C-B06D-8F54D7CDB341}">
  <dimension ref="B2:O35"/>
  <sheetViews>
    <sheetView tabSelected="1" zoomScaleNormal="100" workbookViewId="0"/>
  </sheetViews>
  <sheetFormatPr baseColWidth="10" defaultRowHeight="15" x14ac:dyDescent="0.25"/>
  <cols>
    <col min="1" max="1" width="5.7109375" customWidth="1"/>
    <col min="2" max="2" width="12" customWidth="1"/>
    <col min="3" max="3" width="15.85546875" customWidth="1"/>
  </cols>
  <sheetData>
    <row r="2" spans="2:15" ht="15.75" thickBot="1" x14ac:dyDescent="0.3"/>
    <row r="3" spans="2:15" ht="18.75" x14ac:dyDescent="0.3">
      <c r="B3" s="135" t="s">
        <v>139</v>
      </c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7"/>
    </row>
    <row r="4" spans="2:15" ht="19.5" thickBot="1" x14ac:dyDescent="0.35">
      <c r="B4" s="138" t="s">
        <v>8</v>
      </c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40"/>
    </row>
    <row r="5" spans="2:15" ht="15.75" thickBot="1" x14ac:dyDescent="0.3"/>
    <row r="6" spans="2:15" x14ac:dyDescent="0.25">
      <c r="B6" s="143" t="s">
        <v>0</v>
      </c>
      <c r="C6" s="144"/>
      <c r="D6" s="141" t="s">
        <v>13</v>
      </c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2"/>
    </row>
    <row r="7" spans="2:15" x14ac:dyDescent="0.25">
      <c r="B7" s="145"/>
      <c r="C7" s="146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30"/>
    </row>
    <row r="8" spans="2:15" ht="7.5" customHeight="1" x14ac:dyDescent="0.25">
      <c r="B8" s="6"/>
      <c r="C8" s="7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4"/>
    </row>
    <row r="9" spans="2:15" x14ac:dyDescent="0.25">
      <c r="B9" s="134" t="s">
        <v>2</v>
      </c>
      <c r="C9" s="147" t="s">
        <v>9</v>
      </c>
      <c r="D9" s="129" t="s">
        <v>21</v>
      </c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30"/>
    </row>
    <row r="10" spans="2:15" x14ac:dyDescent="0.25">
      <c r="B10" s="134"/>
      <c r="C10" s="148"/>
      <c r="D10" s="129" t="s">
        <v>22</v>
      </c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30"/>
    </row>
    <row r="11" spans="2:15" x14ac:dyDescent="0.25">
      <c r="B11" s="134"/>
      <c r="C11" s="149"/>
      <c r="D11" s="131" t="s">
        <v>23</v>
      </c>
      <c r="E11" s="132"/>
      <c r="F11" s="132"/>
      <c r="G11" s="132"/>
      <c r="H11" s="132"/>
      <c r="I11" s="132"/>
      <c r="J11" s="132"/>
      <c r="K11" s="132"/>
      <c r="L11" s="132"/>
      <c r="M11" s="132"/>
      <c r="N11" s="132"/>
      <c r="O11" s="133"/>
    </row>
    <row r="12" spans="2:15" x14ac:dyDescent="0.25">
      <c r="B12" s="134"/>
      <c r="C12" s="147" t="s">
        <v>10</v>
      </c>
      <c r="D12" s="131" t="s">
        <v>24</v>
      </c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3"/>
    </row>
    <row r="13" spans="2:15" x14ac:dyDescent="0.25">
      <c r="B13" s="134"/>
      <c r="C13" s="148"/>
      <c r="D13" s="131" t="s">
        <v>25</v>
      </c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3"/>
    </row>
    <row r="14" spans="2:15" x14ac:dyDescent="0.25">
      <c r="B14" s="134"/>
      <c r="C14" s="149"/>
      <c r="D14" s="129" t="s">
        <v>26</v>
      </c>
      <c r="E14" s="129"/>
      <c r="F14" s="129"/>
      <c r="G14" s="129"/>
      <c r="H14" s="129"/>
      <c r="I14" s="129"/>
      <c r="J14" s="129"/>
      <c r="K14" s="129"/>
      <c r="L14" s="129"/>
      <c r="M14" s="129"/>
      <c r="N14" s="129"/>
      <c r="O14" s="130"/>
    </row>
    <row r="15" spans="2:15" ht="7.5" customHeight="1" x14ac:dyDescent="0.25">
      <c r="B15" s="8"/>
      <c r="C15" s="9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5"/>
    </row>
    <row r="16" spans="2:15" ht="30.75" customHeight="1" x14ac:dyDescent="0.25">
      <c r="B16" s="150" t="s">
        <v>3</v>
      </c>
      <c r="C16" s="151"/>
      <c r="D16" s="129" t="s">
        <v>14</v>
      </c>
      <c r="E16" s="129"/>
      <c r="F16" s="129"/>
      <c r="G16" s="129"/>
      <c r="H16" s="129"/>
      <c r="I16" s="129"/>
      <c r="J16" s="129"/>
      <c r="K16" s="129"/>
      <c r="L16" s="129"/>
      <c r="M16" s="129"/>
      <c r="N16" s="129"/>
      <c r="O16" s="130"/>
    </row>
    <row r="17" spans="2:15" ht="7.5" customHeight="1" x14ac:dyDescent="0.25">
      <c r="B17" s="6"/>
      <c r="C17" s="7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4"/>
    </row>
    <row r="18" spans="2:15" x14ac:dyDescent="0.25">
      <c r="B18" s="134" t="s">
        <v>4</v>
      </c>
      <c r="C18" s="147" t="s">
        <v>11</v>
      </c>
      <c r="D18" s="129" t="s">
        <v>15</v>
      </c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30"/>
    </row>
    <row r="19" spans="2:15" x14ac:dyDescent="0.25">
      <c r="B19" s="134"/>
      <c r="C19" s="148"/>
      <c r="D19" s="129" t="s">
        <v>16</v>
      </c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30"/>
    </row>
    <row r="20" spans="2:15" x14ac:dyDescent="0.25">
      <c r="B20" s="134"/>
      <c r="C20" s="149"/>
      <c r="D20" s="131" t="s">
        <v>17</v>
      </c>
      <c r="E20" s="132"/>
      <c r="F20" s="132"/>
      <c r="G20" s="132"/>
      <c r="H20" s="132"/>
      <c r="I20" s="132"/>
      <c r="J20" s="132"/>
      <c r="K20" s="132"/>
      <c r="L20" s="132"/>
      <c r="M20" s="132"/>
      <c r="N20" s="132"/>
      <c r="O20" s="133"/>
    </row>
    <row r="21" spans="2:15" x14ac:dyDescent="0.25">
      <c r="B21" s="134"/>
      <c r="C21" s="147" t="s">
        <v>12</v>
      </c>
      <c r="D21" s="131" t="s">
        <v>18</v>
      </c>
      <c r="E21" s="132"/>
      <c r="F21" s="132"/>
      <c r="G21" s="132"/>
      <c r="H21" s="132"/>
      <c r="I21" s="132"/>
      <c r="J21" s="132"/>
      <c r="K21" s="132"/>
      <c r="L21" s="132"/>
      <c r="M21" s="132"/>
      <c r="N21" s="132"/>
      <c r="O21" s="133"/>
    </row>
    <row r="22" spans="2:15" x14ac:dyDescent="0.25">
      <c r="B22" s="134"/>
      <c r="C22" s="148"/>
      <c r="D22" s="131" t="s">
        <v>19</v>
      </c>
      <c r="E22" s="132"/>
      <c r="F22" s="132"/>
      <c r="G22" s="132"/>
      <c r="H22" s="132"/>
      <c r="I22" s="132"/>
      <c r="J22" s="132"/>
      <c r="K22" s="132"/>
      <c r="L22" s="132"/>
      <c r="M22" s="132"/>
      <c r="N22" s="132"/>
      <c r="O22" s="133"/>
    </row>
    <row r="23" spans="2:15" x14ac:dyDescent="0.25">
      <c r="B23" s="134"/>
      <c r="C23" s="149"/>
      <c r="D23" s="129" t="s">
        <v>20</v>
      </c>
      <c r="E23" s="129"/>
      <c r="F23" s="129"/>
      <c r="G23" s="129"/>
      <c r="H23" s="129"/>
      <c r="I23" s="129"/>
      <c r="J23" s="129"/>
      <c r="K23" s="129"/>
      <c r="L23" s="129"/>
      <c r="M23" s="129"/>
      <c r="N23" s="129"/>
      <c r="O23" s="130"/>
    </row>
    <row r="24" spans="2:15" ht="7.5" customHeight="1" x14ac:dyDescent="0.25">
      <c r="B24" s="6"/>
      <c r="C24" s="7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4"/>
    </row>
    <row r="25" spans="2:15" x14ac:dyDescent="0.25">
      <c r="B25" s="154" t="s">
        <v>6</v>
      </c>
      <c r="C25" s="155"/>
      <c r="D25" s="129" t="s">
        <v>27</v>
      </c>
      <c r="E25" s="129"/>
      <c r="F25" s="129"/>
      <c r="G25" s="129"/>
      <c r="H25" s="129"/>
      <c r="I25" s="129"/>
      <c r="J25" s="129"/>
      <c r="K25" s="129"/>
      <c r="L25" s="129"/>
      <c r="M25" s="129"/>
      <c r="N25" s="129"/>
      <c r="O25" s="130"/>
    </row>
    <row r="26" spans="2:15" x14ac:dyDescent="0.25">
      <c r="B26" s="145"/>
      <c r="C26" s="146"/>
      <c r="D26" s="129"/>
      <c r="E26" s="129"/>
      <c r="F26" s="129"/>
      <c r="G26" s="129"/>
      <c r="H26" s="129"/>
      <c r="I26" s="129"/>
      <c r="J26" s="129"/>
      <c r="K26" s="129"/>
      <c r="L26" s="129"/>
      <c r="M26" s="129"/>
      <c r="N26" s="129"/>
      <c r="O26" s="130"/>
    </row>
    <row r="27" spans="2:15" x14ac:dyDescent="0.25">
      <c r="B27" s="154" t="s">
        <v>7</v>
      </c>
      <c r="C27" s="155"/>
      <c r="D27" s="131" t="s">
        <v>28</v>
      </c>
      <c r="E27" s="132"/>
      <c r="F27" s="132"/>
      <c r="G27" s="132"/>
      <c r="H27" s="132"/>
      <c r="I27" s="132"/>
      <c r="J27" s="132"/>
      <c r="K27" s="132"/>
      <c r="L27" s="132"/>
      <c r="M27" s="132"/>
      <c r="N27" s="132"/>
      <c r="O27" s="133"/>
    </row>
    <row r="28" spans="2:15" x14ac:dyDescent="0.25">
      <c r="B28" s="156"/>
      <c r="C28" s="157"/>
      <c r="D28" s="131" t="s">
        <v>29</v>
      </c>
      <c r="E28" s="132"/>
      <c r="F28" s="132"/>
      <c r="G28" s="132"/>
      <c r="H28" s="132"/>
      <c r="I28" s="132"/>
      <c r="J28" s="132"/>
      <c r="K28" s="132"/>
      <c r="L28" s="132"/>
      <c r="M28" s="132"/>
      <c r="N28" s="132"/>
      <c r="O28" s="133"/>
    </row>
    <row r="29" spans="2:15" x14ac:dyDescent="0.25">
      <c r="B29" s="156"/>
      <c r="C29" s="157"/>
      <c r="D29" s="131" t="s">
        <v>30</v>
      </c>
      <c r="E29" s="132"/>
      <c r="F29" s="132"/>
      <c r="G29" s="132"/>
      <c r="H29" s="132"/>
      <c r="I29" s="132"/>
      <c r="J29" s="132"/>
      <c r="K29" s="132"/>
      <c r="L29" s="132"/>
      <c r="M29" s="132"/>
      <c r="N29" s="132"/>
      <c r="O29" s="133"/>
    </row>
    <row r="30" spans="2:15" x14ac:dyDescent="0.25">
      <c r="B30" s="156"/>
      <c r="C30" s="157"/>
      <c r="D30" s="131" t="s">
        <v>31</v>
      </c>
      <c r="E30" s="132"/>
      <c r="F30" s="132"/>
      <c r="G30" s="132"/>
      <c r="H30" s="132"/>
      <c r="I30" s="132"/>
      <c r="J30" s="132"/>
      <c r="K30" s="132"/>
      <c r="L30" s="132"/>
      <c r="M30" s="132"/>
      <c r="N30" s="132"/>
      <c r="O30" s="133"/>
    </row>
    <row r="31" spans="2:15" x14ac:dyDescent="0.25">
      <c r="B31" s="156"/>
      <c r="C31" s="157"/>
      <c r="D31" s="131" t="s">
        <v>32</v>
      </c>
      <c r="E31" s="132"/>
      <c r="F31" s="132"/>
      <c r="G31" s="132"/>
      <c r="H31" s="132"/>
      <c r="I31" s="132"/>
      <c r="J31" s="132"/>
      <c r="K31" s="132"/>
      <c r="L31" s="132"/>
      <c r="M31" s="132"/>
      <c r="N31" s="132"/>
      <c r="O31" s="133"/>
    </row>
    <row r="32" spans="2:15" x14ac:dyDescent="0.25">
      <c r="B32" s="145"/>
      <c r="C32" s="146"/>
      <c r="D32" s="131" t="s">
        <v>33</v>
      </c>
      <c r="E32" s="132"/>
      <c r="F32" s="132"/>
      <c r="G32" s="132"/>
      <c r="H32" s="132"/>
      <c r="I32" s="132"/>
      <c r="J32" s="132"/>
      <c r="K32" s="132"/>
      <c r="L32" s="132"/>
      <c r="M32" s="132"/>
      <c r="N32" s="132"/>
      <c r="O32" s="133"/>
    </row>
    <row r="33" spans="2:15" ht="7.5" customHeight="1" x14ac:dyDescent="0.25">
      <c r="B33" s="6"/>
      <c r="C33" s="7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4"/>
    </row>
    <row r="34" spans="2:15" x14ac:dyDescent="0.25">
      <c r="B34" s="154" t="s">
        <v>5</v>
      </c>
      <c r="C34" s="155"/>
      <c r="D34" s="129" t="s">
        <v>34</v>
      </c>
      <c r="E34" s="129"/>
      <c r="F34" s="129"/>
      <c r="G34" s="129"/>
      <c r="H34" s="129"/>
      <c r="I34" s="129"/>
      <c r="J34" s="129"/>
      <c r="K34" s="129"/>
      <c r="L34" s="129"/>
      <c r="M34" s="129"/>
      <c r="N34" s="129"/>
      <c r="O34" s="130"/>
    </row>
    <row r="35" spans="2:15" ht="15.75" thickBot="1" x14ac:dyDescent="0.3">
      <c r="B35" s="158"/>
      <c r="C35" s="159"/>
      <c r="D35" s="152"/>
      <c r="E35" s="152"/>
      <c r="F35" s="152"/>
      <c r="G35" s="152"/>
      <c r="H35" s="152"/>
      <c r="I35" s="152"/>
      <c r="J35" s="152"/>
      <c r="K35" s="152"/>
      <c r="L35" s="152"/>
      <c r="M35" s="152"/>
      <c r="N35" s="152"/>
      <c r="O35" s="153"/>
    </row>
  </sheetData>
  <mergeCells count="35">
    <mergeCell ref="D34:O35"/>
    <mergeCell ref="B25:C26"/>
    <mergeCell ref="B27:C32"/>
    <mergeCell ref="B34:C35"/>
    <mergeCell ref="D32:O32"/>
    <mergeCell ref="D27:O27"/>
    <mergeCell ref="D31:O31"/>
    <mergeCell ref="D25:O26"/>
    <mergeCell ref="B18:B23"/>
    <mergeCell ref="B3:O3"/>
    <mergeCell ref="B4:O4"/>
    <mergeCell ref="D6:O7"/>
    <mergeCell ref="D9:O9"/>
    <mergeCell ref="D14:O14"/>
    <mergeCell ref="B9:B14"/>
    <mergeCell ref="D16:O16"/>
    <mergeCell ref="D18:O18"/>
    <mergeCell ref="B6:C7"/>
    <mergeCell ref="C9:C11"/>
    <mergeCell ref="C12:C14"/>
    <mergeCell ref="C18:C20"/>
    <mergeCell ref="C21:C23"/>
    <mergeCell ref="B16:C16"/>
    <mergeCell ref="D21:O21"/>
    <mergeCell ref="D10:O10"/>
    <mergeCell ref="D13:O13"/>
    <mergeCell ref="D28:O28"/>
    <mergeCell ref="D29:O29"/>
    <mergeCell ref="D30:O30"/>
    <mergeCell ref="D20:O20"/>
    <mergeCell ref="D12:O12"/>
    <mergeCell ref="D11:O11"/>
    <mergeCell ref="D23:O23"/>
    <mergeCell ref="D22:O22"/>
    <mergeCell ref="D19:O19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08DFA-CB11-444D-92A5-3CCF88127E05}">
  <dimension ref="B2:L72"/>
  <sheetViews>
    <sheetView zoomScale="80" zoomScaleNormal="80" zoomScaleSheetLayoutView="70" workbookViewId="0"/>
  </sheetViews>
  <sheetFormatPr baseColWidth="10" defaultRowHeight="14.25" x14ac:dyDescent="0.25"/>
  <cols>
    <col min="1" max="1" width="5.5703125" style="11" customWidth="1"/>
    <col min="2" max="2" width="26.42578125" style="11" customWidth="1"/>
    <col min="3" max="3" width="29.28515625" style="11" customWidth="1"/>
    <col min="4" max="4" width="8.5703125" style="11" customWidth="1"/>
    <col min="5" max="5" width="109.7109375" style="11" customWidth="1"/>
    <col min="6" max="6" width="14.5703125" style="11" customWidth="1"/>
    <col min="7" max="7" width="23.140625" style="11" customWidth="1"/>
    <col min="8" max="8" width="22.28515625" style="93" customWidth="1"/>
    <col min="9" max="9" width="24.42578125" style="93" customWidth="1"/>
    <col min="10" max="10" width="22.5703125" style="11" customWidth="1"/>
    <col min="11" max="11" width="20.5703125" style="11" customWidth="1"/>
    <col min="12" max="12" width="13.85546875" style="11" customWidth="1"/>
    <col min="13" max="16384" width="11.42578125" style="11"/>
  </cols>
  <sheetData>
    <row r="2" spans="2:12" ht="15" thickBot="1" x14ac:dyDescent="0.3"/>
    <row r="3" spans="2:12" ht="18" customHeight="1" x14ac:dyDescent="0.25">
      <c r="B3" s="184"/>
      <c r="C3" s="186" t="s">
        <v>35</v>
      </c>
      <c r="D3" s="186"/>
      <c r="E3" s="186"/>
      <c r="F3" s="186"/>
      <c r="G3" s="186"/>
      <c r="H3" s="186"/>
      <c r="I3" s="187" t="s">
        <v>36</v>
      </c>
      <c r="J3" s="187"/>
      <c r="K3" s="187"/>
      <c r="L3" s="188"/>
    </row>
    <row r="4" spans="2:12" ht="16.5" customHeight="1" x14ac:dyDescent="0.25">
      <c r="B4" s="185"/>
      <c r="C4" s="169"/>
      <c r="D4" s="169"/>
      <c r="E4" s="169"/>
      <c r="F4" s="169"/>
      <c r="G4" s="169"/>
      <c r="H4" s="169"/>
      <c r="I4" s="189" t="s">
        <v>37</v>
      </c>
      <c r="J4" s="189"/>
      <c r="K4" s="189"/>
      <c r="L4" s="190"/>
    </row>
    <row r="5" spans="2:12" ht="19.5" customHeight="1" x14ac:dyDescent="0.25">
      <c r="B5" s="185"/>
      <c r="C5" s="169"/>
      <c r="D5" s="169"/>
      <c r="E5" s="169"/>
      <c r="F5" s="169"/>
      <c r="G5" s="169"/>
      <c r="H5" s="169"/>
      <c r="I5" s="189" t="s">
        <v>38</v>
      </c>
      <c r="J5" s="189"/>
      <c r="K5" s="189"/>
      <c r="L5" s="190"/>
    </row>
    <row r="6" spans="2:12" ht="17.25" customHeight="1" x14ac:dyDescent="0.25">
      <c r="B6" s="185"/>
      <c r="C6" s="169"/>
      <c r="D6" s="169"/>
      <c r="E6" s="169"/>
      <c r="F6" s="169"/>
      <c r="G6" s="169"/>
      <c r="H6" s="169"/>
      <c r="I6" s="189" t="s">
        <v>39</v>
      </c>
      <c r="J6" s="189"/>
      <c r="K6" s="189"/>
      <c r="L6" s="190"/>
    </row>
    <row r="7" spans="2:12" ht="19.5" customHeight="1" x14ac:dyDescent="0.25">
      <c r="B7" s="134" t="s">
        <v>40</v>
      </c>
      <c r="C7" s="169"/>
      <c r="D7" s="169"/>
      <c r="E7" s="169"/>
      <c r="F7" s="169"/>
      <c r="G7" s="169"/>
      <c r="H7" s="169"/>
      <c r="I7" s="169"/>
      <c r="J7" s="13"/>
      <c r="K7" s="13"/>
      <c r="L7" s="14"/>
    </row>
    <row r="8" spans="2:12" ht="18" customHeight="1" x14ac:dyDescent="0.25">
      <c r="B8" s="181" t="s">
        <v>41</v>
      </c>
      <c r="C8" s="171"/>
      <c r="D8" s="171"/>
      <c r="E8" s="171"/>
      <c r="F8" s="171"/>
      <c r="G8" s="171"/>
      <c r="H8" s="171"/>
      <c r="I8" s="171"/>
      <c r="J8" s="171"/>
      <c r="K8" s="171"/>
      <c r="L8" s="14"/>
    </row>
    <row r="9" spans="2:12" ht="15" customHeight="1" x14ac:dyDescent="0.25">
      <c r="B9" s="134" t="s">
        <v>42</v>
      </c>
      <c r="C9" s="169" t="s">
        <v>43</v>
      </c>
      <c r="D9" s="169" t="s">
        <v>44</v>
      </c>
      <c r="E9" s="175" t="s">
        <v>45</v>
      </c>
      <c r="F9" s="175" t="s">
        <v>46</v>
      </c>
      <c r="G9" s="175" t="s">
        <v>47</v>
      </c>
      <c r="H9" s="182">
        <v>2022</v>
      </c>
      <c r="I9" s="183" t="s">
        <v>48</v>
      </c>
      <c r="J9" s="169" t="s">
        <v>49</v>
      </c>
      <c r="K9" s="169"/>
      <c r="L9" s="14"/>
    </row>
    <row r="10" spans="2:12" ht="15" x14ac:dyDescent="0.25">
      <c r="B10" s="134"/>
      <c r="C10" s="169"/>
      <c r="D10" s="169"/>
      <c r="E10" s="175"/>
      <c r="F10" s="175"/>
      <c r="G10" s="175"/>
      <c r="H10" s="182"/>
      <c r="I10" s="183"/>
      <c r="J10" s="12" t="s">
        <v>50</v>
      </c>
      <c r="K10" s="12" t="s">
        <v>1</v>
      </c>
      <c r="L10" s="18" t="s">
        <v>51</v>
      </c>
    </row>
    <row r="11" spans="2:12" ht="20.25" customHeight="1" x14ac:dyDescent="0.25">
      <c r="B11" s="176" t="s">
        <v>52</v>
      </c>
      <c r="C11" s="177" t="s">
        <v>53</v>
      </c>
      <c r="D11" s="177"/>
      <c r="E11" s="177"/>
      <c r="F11" s="177"/>
      <c r="G11" s="177"/>
      <c r="H11" s="171"/>
      <c r="I11" s="171"/>
      <c r="J11" s="13"/>
      <c r="K11" s="13"/>
      <c r="L11" s="14"/>
    </row>
    <row r="12" spans="2:12" ht="30" x14ac:dyDescent="0.25">
      <c r="B12" s="176"/>
      <c r="C12" s="175" t="s">
        <v>54</v>
      </c>
      <c r="D12" s="1">
        <v>1</v>
      </c>
      <c r="E12" s="19" t="s">
        <v>55</v>
      </c>
      <c r="F12" s="1">
        <v>9.5</v>
      </c>
      <c r="G12" s="20">
        <v>2300000</v>
      </c>
      <c r="H12" s="21">
        <f>D12*(F12*G12)</f>
        <v>21850000</v>
      </c>
      <c r="I12" s="22">
        <f>SUM(H12:H12)</f>
        <v>21850000</v>
      </c>
      <c r="J12" s="23">
        <v>21850000</v>
      </c>
      <c r="K12" s="20">
        <v>0</v>
      </c>
      <c r="L12" s="24"/>
    </row>
    <row r="13" spans="2:12" ht="30" x14ac:dyDescent="0.25">
      <c r="B13" s="176"/>
      <c r="C13" s="175"/>
      <c r="D13" s="1">
        <v>1</v>
      </c>
      <c r="E13" s="19" t="s">
        <v>56</v>
      </c>
      <c r="F13" s="1">
        <v>9.5</v>
      </c>
      <c r="G13" s="20">
        <v>2500000</v>
      </c>
      <c r="H13" s="21">
        <f>D13*(F13*G13)</f>
        <v>23750000</v>
      </c>
      <c r="I13" s="22">
        <f>H13</f>
        <v>23750000</v>
      </c>
      <c r="J13" s="23">
        <v>23750000</v>
      </c>
      <c r="K13" s="20"/>
      <c r="L13" s="24"/>
    </row>
    <row r="14" spans="2:12" ht="15" x14ac:dyDescent="0.25">
      <c r="B14" s="176"/>
      <c r="C14" s="178" t="s">
        <v>57</v>
      </c>
      <c r="D14" s="178"/>
      <c r="E14" s="178"/>
      <c r="F14" s="178"/>
      <c r="G14" s="25"/>
      <c r="H14" s="26">
        <f>SUM(H12:H13)</f>
        <v>45600000</v>
      </c>
      <c r="I14" s="27">
        <f>SUM(I12:I13)</f>
        <v>45600000</v>
      </c>
      <c r="J14" s="28">
        <f>SUM(J12:J13)</f>
        <v>45600000</v>
      </c>
      <c r="K14" s="29">
        <f>SUM(K12:K13)</f>
        <v>0</v>
      </c>
      <c r="L14" s="24"/>
    </row>
    <row r="15" spans="2:12" ht="21" customHeight="1" x14ac:dyDescent="0.25">
      <c r="B15" s="176"/>
      <c r="C15" s="162" t="s">
        <v>58</v>
      </c>
      <c r="D15" s="162"/>
      <c r="E15" s="162"/>
      <c r="F15" s="162"/>
      <c r="G15" s="162"/>
      <c r="H15" s="162"/>
      <c r="I15" s="162"/>
      <c r="J15" s="162"/>
      <c r="K15" s="31"/>
      <c r="L15" s="32"/>
    </row>
    <row r="16" spans="2:12" ht="15" x14ac:dyDescent="0.25">
      <c r="B16" s="176"/>
      <c r="C16" s="15" t="s">
        <v>59</v>
      </c>
      <c r="D16" s="1">
        <v>0</v>
      </c>
      <c r="E16" s="33" t="s">
        <v>60</v>
      </c>
      <c r="F16" s="1">
        <v>0</v>
      </c>
      <c r="G16" s="10">
        <v>0</v>
      </c>
      <c r="H16" s="10"/>
      <c r="I16" s="10">
        <f>SUM(H16:H16)</f>
        <v>0</v>
      </c>
      <c r="J16" s="34"/>
      <c r="K16" s="34">
        <v>0</v>
      </c>
      <c r="L16" s="35"/>
    </row>
    <row r="17" spans="2:12" ht="17.25" customHeight="1" x14ac:dyDescent="0.25">
      <c r="B17" s="176"/>
      <c r="C17" s="162" t="s">
        <v>61</v>
      </c>
      <c r="D17" s="162"/>
      <c r="E17" s="162"/>
      <c r="F17" s="162"/>
      <c r="G17" s="162"/>
      <c r="H17" s="162"/>
      <c r="I17" s="162"/>
      <c r="J17" s="162"/>
      <c r="K17" s="31"/>
      <c r="L17" s="32"/>
    </row>
    <row r="18" spans="2:12" ht="15.75" customHeight="1" x14ac:dyDescent="0.25">
      <c r="B18" s="176"/>
      <c r="C18" s="12" t="s">
        <v>62</v>
      </c>
      <c r="D18" s="1">
        <v>0</v>
      </c>
      <c r="E18" s="33" t="s">
        <v>63</v>
      </c>
      <c r="F18" s="1">
        <v>0</v>
      </c>
      <c r="G18" s="10">
        <v>0</v>
      </c>
      <c r="H18" s="10"/>
      <c r="I18" s="10">
        <f>SUM(H18:H18)</f>
        <v>0</v>
      </c>
      <c r="J18" s="10"/>
      <c r="K18" s="36">
        <f>I18</f>
        <v>0</v>
      </c>
      <c r="L18" s="37"/>
    </row>
    <row r="19" spans="2:12" s="39" customFormat="1" ht="21.75" customHeight="1" x14ac:dyDescent="0.25">
      <c r="B19" s="176"/>
      <c r="C19" s="179" t="s">
        <v>64</v>
      </c>
      <c r="D19" s="179"/>
      <c r="E19" s="179"/>
      <c r="F19" s="179"/>
      <c r="G19" s="179"/>
      <c r="H19" s="179"/>
      <c r="I19" s="179"/>
      <c r="J19" s="179"/>
      <c r="K19" s="179"/>
      <c r="L19" s="180"/>
    </row>
    <row r="20" spans="2:12" s="39" customFormat="1" ht="47.25" customHeight="1" x14ac:dyDescent="0.25">
      <c r="B20" s="176"/>
      <c r="C20" s="15" t="s">
        <v>65</v>
      </c>
      <c r="D20" s="1">
        <v>1</v>
      </c>
      <c r="E20" s="33" t="s">
        <v>66</v>
      </c>
      <c r="F20" s="40">
        <v>1</v>
      </c>
      <c r="G20" s="41">
        <v>12579822</v>
      </c>
      <c r="H20" s="41">
        <f>G20</f>
        <v>12579822</v>
      </c>
      <c r="I20" s="41">
        <f>H20</f>
        <v>12579822</v>
      </c>
      <c r="J20" s="42">
        <f>I20</f>
        <v>12579822</v>
      </c>
      <c r="K20" s="43"/>
      <c r="L20" s="38"/>
    </row>
    <row r="21" spans="2:12" s="39" customFormat="1" ht="15" x14ac:dyDescent="0.25">
      <c r="B21" s="167" t="s">
        <v>67</v>
      </c>
      <c r="C21" s="168"/>
      <c r="D21" s="168"/>
      <c r="E21" s="168"/>
      <c r="F21" s="45"/>
      <c r="G21" s="28"/>
      <c r="H21" s="28">
        <f t="shared" ref="H21:L21" si="0">H20</f>
        <v>12579822</v>
      </c>
      <c r="I21" s="28">
        <f t="shared" si="0"/>
        <v>12579822</v>
      </c>
      <c r="J21" s="28">
        <f t="shared" si="0"/>
        <v>12579822</v>
      </c>
      <c r="K21" s="28">
        <f t="shared" si="0"/>
        <v>0</v>
      </c>
      <c r="L21" s="46">
        <f t="shared" si="0"/>
        <v>0</v>
      </c>
    </row>
    <row r="22" spans="2:12" ht="19.5" customHeight="1" x14ac:dyDescent="0.25">
      <c r="B22" s="134" t="s">
        <v>68</v>
      </c>
      <c r="C22" s="169"/>
      <c r="D22" s="169"/>
      <c r="E22" s="169"/>
      <c r="F22" s="169"/>
      <c r="G22" s="169"/>
      <c r="H22" s="16">
        <f>H14+H21</f>
        <v>58179822</v>
      </c>
      <c r="I22" s="16">
        <f t="shared" ref="I22:K22" si="1">I14+I21</f>
        <v>58179822</v>
      </c>
      <c r="J22" s="16">
        <f t="shared" si="1"/>
        <v>58179822</v>
      </c>
      <c r="K22" s="16">
        <f t="shared" si="1"/>
        <v>0</v>
      </c>
      <c r="L22" s="47"/>
    </row>
    <row r="23" spans="2:12" ht="18.75" customHeight="1" x14ac:dyDescent="0.25">
      <c r="B23" s="172" t="s">
        <v>69</v>
      </c>
      <c r="C23" s="173" t="s">
        <v>70</v>
      </c>
      <c r="D23" s="173"/>
      <c r="E23" s="173"/>
      <c r="F23" s="173"/>
      <c r="G23" s="173"/>
      <c r="H23" s="173"/>
      <c r="I23" s="173"/>
      <c r="J23" s="173"/>
      <c r="K23" s="174"/>
      <c r="L23" s="14"/>
    </row>
    <row r="24" spans="2:12" ht="39" customHeight="1" x14ac:dyDescent="0.25">
      <c r="B24" s="172"/>
      <c r="C24" s="175" t="s">
        <v>54</v>
      </c>
      <c r="D24" s="48">
        <v>8</v>
      </c>
      <c r="E24" s="49" t="s">
        <v>71</v>
      </c>
      <c r="F24" s="48">
        <v>9.5</v>
      </c>
      <c r="G24" s="50">
        <v>2500000</v>
      </c>
      <c r="H24" s="51">
        <f>D24*(F24*G24)</f>
        <v>190000000</v>
      </c>
      <c r="I24" s="52">
        <f>SUM(H24:H24)</f>
        <v>190000000</v>
      </c>
      <c r="J24" s="53">
        <f>I24</f>
        <v>190000000</v>
      </c>
      <c r="K24" s="52"/>
      <c r="L24" s="54"/>
    </row>
    <row r="25" spans="2:12" ht="35.25" customHeight="1" x14ac:dyDescent="0.25">
      <c r="B25" s="172"/>
      <c r="C25" s="175"/>
      <c r="D25" s="48">
        <v>5</v>
      </c>
      <c r="E25" s="49" t="s">
        <v>71</v>
      </c>
      <c r="F25" s="48">
        <v>10</v>
      </c>
      <c r="G25" s="50">
        <v>2500000</v>
      </c>
      <c r="H25" s="51">
        <f>D25*(F25*G25)</f>
        <v>125000000</v>
      </c>
      <c r="I25" s="52">
        <f>SUM(H25:H25)</f>
        <v>125000000</v>
      </c>
      <c r="J25" s="53">
        <f t="shared" ref="J25:J31" si="2">I25</f>
        <v>125000000</v>
      </c>
      <c r="K25" s="52"/>
      <c r="L25" s="54"/>
    </row>
    <row r="26" spans="2:12" ht="45" customHeight="1" x14ac:dyDescent="0.25">
      <c r="B26" s="172"/>
      <c r="C26" s="147"/>
      <c r="D26" s="55">
        <v>3</v>
      </c>
      <c r="E26" s="56" t="s">
        <v>72</v>
      </c>
      <c r="F26" s="48">
        <v>9.5</v>
      </c>
      <c r="G26" s="50">
        <v>2500000</v>
      </c>
      <c r="H26" s="51">
        <f>G26*F26*D26</f>
        <v>71250000</v>
      </c>
      <c r="I26" s="51">
        <f>H26</f>
        <v>71250000</v>
      </c>
      <c r="J26" s="53">
        <f t="shared" si="2"/>
        <v>71250000</v>
      </c>
      <c r="K26" s="52"/>
      <c r="L26" s="54"/>
    </row>
    <row r="27" spans="2:12" ht="58.5" customHeight="1" x14ac:dyDescent="0.25">
      <c r="B27" s="172"/>
      <c r="C27" s="148"/>
      <c r="D27" s="55">
        <v>16</v>
      </c>
      <c r="E27" s="56" t="s">
        <v>73</v>
      </c>
      <c r="F27" s="48">
        <v>10</v>
      </c>
      <c r="G27" s="50">
        <v>2500000</v>
      </c>
      <c r="H27" s="51">
        <f t="shared" ref="H27:H40" si="3">G27*F27*D27</f>
        <v>400000000</v>
      </c>
      <c r="I27" s="52">
        <f>H27</f>
        <v>400000000</v>
      </c>
      <c r="J27" s="53">
        <f t="shared" si="2"/>
        <v>400000000</v>
      </c>
      <c r="K27" s="52"/>
      <c r="L27" s="54"/>
    </row>
    <row r="28" spans="2:12" ht="32.25" customHeight="1" x14ac:dyDescent="0.25">
      <c r="B28" s="172"/>
      <c r="C28" s="148"/>
      <c r="D28" s="55">
        <v>1</v>
      </c>
      <c r="E28" s="57" t="s">
        <v>74</v>
      </c>
      <c r="F28" s="48">
        <v>10</v>
      </c>
      <c r="G28" s="50">
        <v>3300000</v>
      </c>
      <c r="H28" s="51">
        <f t="shared" si="3"/>
        <v>33000000</v>
      </c>
      <c r="I28" s="52">
        <f>H28</f>
        <v>33000000</v>
      </c>
      <c r="J28" s="53">
        <f t="shared" si="2"/>
        <v>33000000</v>
      </c>
      <c r="K28" s="52"/>
      <c r="L28" s="54"/>
    </row>
    <row r="29" spans="2:12" ht="27.75" customHeight="1" x14ac:dyDescent="0.25">
      <c r="B29" s="172"/>
      <c r="C29" s="148"/>
      <c r="D29" s="55">
        <v>1</v>
      </c>
      <c r="E29" s="57" t="s">
        <v>75</v>
      </c>
      <c r="F29" s="48">
        <v>10</v>
      </c>
      <c r="G29" s="50">
        <v>3300000</v>
      </c>
      <c r="H29" s="51">
        <f t="shared" si="3"/>
        <v>33000000</v>
      </c>
      <c r="I29" s="52">
        <f t="shared" ref="I29:J41" si="4">H29</f>
        <v>33000000</v>
      </c>
      <c r="J29" s="53">
        <f t="shared" si="2"/>
        <v>33000000</v>
      </c>
      <c r="K29" s="52"/>
      <c r="L29" s="54"/>
    </row>
    <row r="30" spans="2:12" ht="34.5" customHeight="1" x14ac:dyDescent="0.25">
      <c r="B30" s="172"/>
      <c r="C30" s="148"/>
      <c r="D30" s="55">
        <v>2</v>
      </c>
      <c r="E30" s="57" t="s">
        <v>76</v>
      </c>
      <c r="F30" s="48">
        <v>10</v>
      </c>
      <c r="G30" s="50">
        <v>2500000</v>
      </c>
      <c r="H30" s="51">
        <f t="shared" si="3"/>
        <v>50000000</v>
      </c>
      <c r="I30" s="52">
        <f t="shared" si="4"/>
        <v>50000000</v>
      </c>
      <c r="J30" s="53">
        <f t="shared" si="2"/>
        <v>50000000</v>
      </c>
      <c r="K30" s="52"/>
      <c r="L30" s="54"/>
    </row>
    <row r="31" spans="2:12" ht="35.25" customHeight="1" x14ac:dyDescent="0.25">
      <c r="B31" s="172"/>
      <c r="C31" s="148"/>
      <c r="D31" s="55">
        <v>1</v>
      </c>
      <c r="E31" s="57" t="s">
        <v>77</v>
      </c>
      <c r="F31" s="48">
        <v>10</v>
      </c>
      <c r="G31" s="50">
        <v>2500000</v>
      </c>
      <c r="H31" s="51">
        <f t="shared" si="3"/>
        <v>25000000</v>
      </c>
      <c r="I31" s="52">
        <f t="shared" si="4"/>
        <v>25000000</v>
      </c>
      <c r="J31" s="53">
        <f t="shared" si="2"/>
        <v>25000000</v>
      </c>
      <c r="K31" s="52"/>
      <c r="L31" s="54"/>
    </row>
    <row r="32" spans="2:12" ht="32.25" customHeight="1" x14ac:dyDescent="0.25">
      <c r="B32" s="172"/>
      <c r="C32" s="148"/>
      <c r="D32" s="55">
        <v>3</v>
      </c>
      <c r="E32" s="57" t="s">
        <v>78</v>
      </c>
      <c r="F32" s="58">
        <v>9.5</v>
      </c>
      <c r="G32" s="59">
        <v>2300000</v>
      </c>
      <c r="H32" s="59">
        <f t="shared" si="3"/>
        <v>65550000</v>
      </c>
      <c r="I32" s="52">
        <f t="shared" si="4"/>
        <v>65550000</v>
      </c>
      <c r="J32" s="60">
        <f>I32</f>
        <v>65550000</v>
      </c>
      <c r="K32" s="51"/>
      <c r="L32" s="54"/>
    </row>
    <row r="33" spans="2:12" ht="29.25" customHeight="1" x14ac:dyDescent="0.25">
      <c r="B33" s="172"/>
      <c r="C33" s="148"/>
      <c r="D33" s="55">
        <v>1</v>
      </c>
      <c r="E33" s="57" t="s">
        <v>79</v>
      </c>
      <c r="F33" s="58">
        <v>10</v>
      </c>
      <c r="G33" s="59">
        <v>3300000</v>
      </c>
      <c r="H33" s="59">
        <f t="shared" si="3"/>
        <v>33000000</v>
      </c>
      <c r="I33" s="52">
        <f t="shared" si="4"/>
        <v>33000000</v>
      </c>
      <c r="J33" s="60">
        <f t="shared" si="4"/>
        <v>33000000</v>
      </c>
      <c r="K33" s="51"/>
      <c r="L33" s="54"/>
    </row>
    <row r="34" spans="2:12" ht="28.5" customHeight="1" x14ac:dyDescent="0.25">
      <c r="B34" s="172"/>
      <c r="C34" s="148"/>
      <c r="D34" s="55">
        <v>1</v>
      </c>
      <c r="E34" s="57" t="s">
        <v>80</v>
      </c>
      <c r="F34" s="58">
        <v>10</v>
      </c>
      <c r="G34" s="59">
        <v>3300000</v>
      </c>
      <c r="H34" s="59">
        <f t="shared" si="3"/>
        <v>33000000</v>
      </c>
      <c r="I34" s="52">
        <f t="shared" si="4"/>
        <v>33000000</v>
      </c>
      <c r="J34" s="60">
        <f t="shared" si="4"/>
        <v>33000000</v>
      </c>
      <c r="K34" s="51"/>
      <c r="L34" s="54"/>
    </row>
    <row r="35" spans="2:12" ht="28.5" customHeight="1" x14ac:dyDescent="0.25">
      <c r="B35" s="172"/>
      <c r="C35" s="148"/>
      <c r="D35" s="55">
        <v>4</v>
      </c>
      <c r="E35" s="57" t="s">
        <v>81</v>
      </c>
      <c r="F35" s="58">
        <v>10</v>
      </c>
      <c r="G35" s="59">
        <v>2300000</v>
      </c>
      <c r="H35" s="59">
        <f t="shared" si="3"/>
        <v>92000000</v>
      </c>
      <c r="I35" s="52">
        <f t="shared" si="4"/>
        <v>92000000</v>
      </c>
      <c r="J35" s="60">
        <f t="shared" si="4"/>
        <v>92000000</v>
      </c>
      <c r="K35" s="51"/>
      <c r="L35" s="54"/>
    </row>
    <row r="36" spans="2:12" ht="29.25" customHeight="1" x14ac:dyDescent="0.25">
      <c r="B36" s="172"/>
      <c r="C36" s="148"/>
      <c r="D36" s="55">
        <v>1</v>
      </c>
      <c r="E36" s="57" t="s">
        <v>82</v>
      </c>
      <c r="F36" s="58">
        <v>10</v>
      </c>
      <c r="G36" s="59">
        <v>3500000</v>
      </c>
      <c r="H36" s="59">
        <f t="shared" si="3"/>
        <v>35000000</v>
      </c>
      <c r="I36" s="52">
        <f t="shared" si="4"/>
        <v>35000000</v>
      </c>
      <c r="J36" s="60">
        <f t="shared" si="4"/>
        <v>35000000</v>
      </c>
      <c r="K36" s="51"/>
      <c r="L36" s="54"/>
    </row>
    <row r="37" spans="2:12" ht="29.25" customHeight="1" x14ac:dyDescent="0.25">
      <c r="B37" s="172"/>
      <c r="C37" s="148"/>
      <c r="D37" s="55">
        <v>2</v>
      </c>
      <c r="E37" s="57" t="s">
        <v>83</v>
      </c>
      <c r="F37" s="58">
        <v>10</v>
      </c>
      <c r="G37" s="59">
        <v>2300000</v>
      </c>
      <c r="H37" s="59">
        <f t="shared" si="3"/>
        <v>46000000</v>
      </c>
      <c r="I37" s="52">
        <f t="shared" si="4"/>
        <v>46000000</v>
      </c>
      <c r="J37" s="60">
        <f t="shared" si="4"/>
        <v>46000000</v>
      </c>
      <c r="K37" s="51"/>
      <c r="L37" s="54"/>
    </row>
    <row r="38" spans="2:12" ht="24" customHeight="1" x14ac:dyDescent="0.25">
      <c r="B38" s="172"/>
      <c r="C38" s="148"/>
      <c r="D38" s="55">
        <v>1</v>
      </c>
      <c r="E38" s="61" t="s">
        <v>84</v>
      </c>
      <c r="F38" s="58">
        <v>10</v>
      </c>
      <c r="G38" s="59">
        <v>1095000</v>
      </c>
      <c r="H38" s="59">
        <f t="shared" si="3"/>
        <v>10950000</v>
      </c>
      <c r="I38" s="52">
        <f t="shared" si="4"/>
        <v>10950000</v>
      </c>
      <c r="J38" s="60">
        <f t="shared" si="4"/>
        <v>10950000</v>
      </c>
      <c r="K38" s="51"/>
      <c r="L38" s="54"/>
    </row>
    <row r="39" spans="2:12" ht="38.25" customHeight="1" x14ac:dyDescent="0.25">
      <c r="B39" s="172"/>
      <c r="C39" s="148"/>
      <c r="D39" s="1">
        <v>1</v>
      </c>
      <c r="E39" s="57" t="s">
        <v>85</v>
      </c>
      <c r="F39" s="58">
        <v>9.5</v>
      </c>
      <c r="G39" s="59">
        <v>3300000</v>
      </c>
      <c r="H39" s="59">
        <f t="shared" si="3"/>
        <v>31350000</v>
      </c>
      <c r="I39" s="52">
        <f t="shared" si="4"/>
        <v>31350000</v>
      </c>
      <c r="J39" s="60">
        <f t="shared" si="4"/>
        <v>31350000</v>
      </c>
      <c r="K39" s="51"/>
      <c r="L39" s="54"/>
    </row>
    <row r="40" spans="2:12" ht="24" customHeight="1" x14ac:dyDescent="0.25">
      <c r="B40" s="172"/>
      <c r="C40" s="149"/>
      <c r="D40" s="1">
        <v>1</v>
      </c>
      <c r="E40" s="57" t="s">
        <v>86</v>
      </c>
      <c r="F40" s="58">
        <v>6</v>
      </c>
      <c r="G40" s="59">
        <v>5500000</v>
      </c>
      <c r="H40" s="59">
        <f t="shared" si="3"/>
        <v>33000000</v>
      </c>
      <c r="I40" s="52">
        <f t="shared" si="4"/>
        <v>33000000</v>
      </c>
      <c r="J40" s="60">
        <f t="shared" si="4"/>
        <v>33000000</v>
      </c>
      <c r="K40" s="51"/>
      <c r="L40" s="54"/>
    </row>
    <row r="41" spans="2:12" ht="24" customHeight="1" x14ac:dyDescent="0.25">
      <c r="B41" s="172"/>
      <c r="C41" s="147" t="s">
        <v>62</v>
      </c>
      <c r="D41" s="1">
        <v>1</v>
      </c>
      <c r="E41" s="57" t="s">
        <v>87</v>
      </c>
      <c r="F41" s="58">
        <v>1</v>
      </c>
      <c r="G41" s="59">
        <v>7000000</v>
      </c>
      <c r="H41" s="59">
        <f>G41*F41*D41</f>
        <v>7000000</v>
      </c>
      <c r="I41" s="52">
        <f t="shared" si="4"/>
        <v>7000000</v>
      </c>
      <c r="J41" s="60">
        <f t="shared" si="4"/>
        <v>7000000</v>
      </c>
      <c r="K41" s="51"/>
      <c r="L41" s="54"/>
    </row>
    <row r="42" spans="2:12" ht="24" customHeight="1" x14ac:dyDescent="0.25">
      <c r="B42" s="172"/>
      <c r="C42" s="149"/>
      <c r="D42" s="1">
        <v>1</v>
      </c>
      <c r="E42" s="62" t="s">
        <v>88</v>
      </c>
      <c r="F42" s="58">
        <v>1</v>
      </c>
      <c r="G42" s="59">
        <v>950000</v>
      </c>
      <c r="H42" s="59">
        <f>G42*F42*D42</f>
        <v>950000</v>
      </c>
      <c r="I42" s="52">
        <v>950000</v>
      </c>
      <c r="J42" s="60">
        <v>950000</v>
      </c>
      <c r="K42" s="51"/>
      <c r="L42" s="54"/>
    </row>
    <row r="43" spans="2:12" ht="15" x14ac:dyDescent="0.25">
      <c r="B43" s="167" t="s">
        <v>89</v>
      </c>
      <c r="C43" s="168"/>
      <c r="D43" s="168"/>
      <c r="E43" s="168"/>
      <c r="F43" s="45"/>
      <c r="G43" s="28"/>
      <c r="H43" s="28">
        <f t="shared" ref="H43:L43" si="5">SUM(H24:H42)</f>
        <v>1315050000</v>
      </c>
      <c r="I43" s="28">
        <f t="shared" si="5"/>
        <v>1315050000</v>
      </c>
      <c r="J43" s="28">
        <f t="shared" si="5"/>
        <v>1315050000</v>
      </c>
      <c r="K43" s="28">
        <f>I43-J43</f>
        <v>0</v>
      </c>
      <c r="L43" s="46">
        <f t="shared" si="5"/>
        <v>0</v>
      </c>
    </row>
    <row r="44" spans="2:12" ht="18" customHeight="1" x14ac:dyDescent="0.25">
      <c r="B44" s="134" t="s">
        <v>90</v>
      </c>
      <c r="C44" s="169"/>
      <c r="D44" s="169"/>
      <c r="E44" s="169"/>
      <c r="F44" s="169"/>
      <c r="G44" s="169"/>
      <c r="H44" s="16">
        <f>SUM(H24:H42)</f>
        <v>1315050000</v>
      </c>
      <c r="I44" s="16">
        <f t="shared" ref="I44:L44" si="6">SUM(I24:I42)</f>
        <v>1315050000</v>
      </c>
      <c r="J44" s="16">
        <f t="shared" si="6"/>
        <v>1315050000</v>
      </c>
      <c r="K44" s="16">
        <f t="shared" si="6"/>
        <v>0</v>
      </c>
      <c r="L44" s="47">
        <f t="shared" si="6"/>
        <v>0</v>
      </c>
    </row>
    <row r="45" spans="2:12" ht="18.75" customHeight="1" x14ac:dyDescent="0.25">
      <c r="B45" s="170" t="s">
        <v>91</v>
      </c>
      <c r="C45" s="162" t="s">
        <v>92</v>
      </c>
      <c r="D45" s="162"/>
      <c r="E45" s="162"/>
      <c r="F45" s="162"/>
      <c r="G45" s="162"/>
      <c r="H45" s="162"/>
      <c r="I45" s="162"/>
      <c r="J45" s="162"/>
      <c r="K45" s="63"/>
      <c r="L45" s="24"/>
    </row>
    <row r="46" spans="2:12" ht="30" x14ac:dyDescent="0.25">
      <c r="B46" s="170"/>
      <c r="C46" s="15" t="s">
        <v>54</v>
      </c>
      <c r="D46" s="1">
        <v>2</v>
      </c>
      <c r="E46" s="57" t="s">
        <v>93</v>
      </c>
      <c r="F46" s="1">
        <v>9.5</v>
      </c>
      <c r="G46" s="64">
        <v>3300000</v>
      </c>
      <c r="H46" s="23">
        <f>G46*F46*D46</f>
        <v>62700000</v>
      </c>
      <c r="I46" s="41">
        <f>H46</f>
        <v>62700000</v>
      </c>
      <c r="J46" s="65">
        <f>I46</f>
        <v>62700000</v>
      </c>
      <c r="K46" s="66"/>
      <c r="L46" s="67"/>
    </row>
    <row r="47" spans="2:12" ht="45" x14ac:dyDescent="0.25">
      <c r="B47" s="170"/>
      <c r="C47" s="44" t="s">
        <v>94</v>
      </c>
      <c r="D47" s="40">
        <v>1</v>
      </c>
      <c r="E47" s="68" t="s">
        <v>95</v>
      </c>
      <c r="F47" s="40">
        <v>1</v>
      </c>
      <c r="G47" s="69">
        <v>20000000</v>
      </c>
      <c r="H47" s="23">
        <f>G47*F47*D47</f>
        <v>20000000</v>
      </c>
      <c r="I47" s="41">
        <f t="shared" ref="I47" si="7">H47*D47</f>
        <v>20000000</v>
      </c>
      <c r="J47" s="65">
        <v>20000000</v>
      </c>
      <c r="K47" s="66"/>
      <c r="L47" s="67"/>
    </row>
    <row r="48" spans="2:12" ht="15" x14ac:dyDescent="0.25">
      <c r="B48" s="170"/>
      <c r="C48" s="168" t="s">
        <v>96</v>
      </c>
      <c r="D48" s="168"/>
      <c r="E48" s="168"/>
      <c r="F48" s="168"/>
      <c r="G48" s="45"/>
      <c r="H48" s="28">
        <f>SUM(H46:H47)</f>
        <v>82700000</v>
      </c>
      <c r="I48" s="28">
        <f>SUM(I46:I47)</f>
        <v>82700000</v>
      </c>
      <c r="J48" s="70">
        <f>SUM(J46:J47)</f>
        <v>82700000</v>
      </c>
      <c r="K48" s="70">
        <f>SUM(K46:K47)</f>
        <v>0</v>
      </c>
      <c r="L48" s="67"/>
    </row>
    <row r="49" spans="2:12" ht="36" customHeight="1" x14ac:dyDescent="0.25">
      <c r="B49" s="170"/>
      <c r="C49" s="169" t="s">
        <v>97</v>
      </c>
      <c r="D49" s="169"/>
      <c r="E49" s="169"/>
      <c r="F49" s="169"/>
      <c r="G49" s="169"/>
      <c r="H49" s="71"/>
      <c r="I49" s="71"/>
      <c r="J49" s="71"/>
      <c r="K49" s="71"/>
      <c r="L49" s="72"/>
    </row>
    <row r="50" spans="2:12" ht="32.25" customHeight="1" x14ac:dyDescent="0.25">
      <c r="B50" s="170"/>
      <c r="C50" s="15" t="s">
        <v>54</v>
      </c>
      <c r="D50" s="1">
        <v>1</v>
      </c>
      <c r="E50" s="73" t="s">
        <v>98</v>
      </c>
      <c r="F50" s="1">
        <v>1</v>
      </c>
      <c r="G50" s="74">
        <v>22000000</v>
      </c>
      <c r="H50" s="74">
        <v>22000000</v>
      </c>
      <c r="I50" s="74">
        <v>22000000</v>
      </c>
      <c r="J50" s="74">
        <v>22000000</v>
      </c>
      <c r="K50" s="13"/>
      <c r="L50" s="72"/>
    </row>
    <row r="51" spans="2:12" ht="21" customHeight="1" x14ac:dyDescent="0.25">
      <c r="B51" s="170"/>
      <c r="C51" s="169" t="s">
        <v>99</v>
      </c>
      <c r="D51" s="169"/>
      <c r="E51" s="169"/>
      <c r="F51" s="169"/>
      <c r="G51" s="169"/>
      <c r="H51" s="71"/>
      <c r="I51" s="71"/>
      <c r="J51" s="71"/>
      <c r="K51" s="71"/>
      <c r="L51" s="14"/>
    </row>
    <row r="52" spans="2:12" ht="30.75" customHeight="1" x14ac:dyDescent="0.25">
      <c r="B52" s="170"/>
      <c r="C52" s="15" t="s">
        <v>59</v>
      </c>
      <c r="D52" s="1" t="s">
        <v>100</v>
      </c>
      <c r="E52" s="33" t="s">
        <v>101</v>
      </c>
      <c r="F52" s="1"/>
      <c r="G52" s="10">
        <v>0</v>
      </c>
      <c r="H52" s="10">
        <v>0</v>
      </c>
      <c r="I52" s="16">
        <f>SUM(H52:H52)</f>
        <v>0</v>
      </c>
      <c r="J52" s="10"/>
      <c r="K52" s="13"/>
      <c r="L52" s="14"/>
    </row>
    <row r="53" spans="2:12" ht="20.25" customHeight="1" x14ac:dyDescent="0.25">
      <c r="B53" s="170"/>
      <c r="C53" s="171" t="s">
        <v>102</v>
      </c>
      <c r="D53" s="171"/>
      <c r="E53" s="171"/>
      <c r="F53" s="171"/>
      <c r="G53" s="171"/>
      <c r="H53" s="171"/>
      <c r="I53" s="171"/>
      <c r="J53" s="171"/>
      <c r="K53" s="171"/>
      <c r="L53" s="14"/>
    </row>
    <row r="54" spans="2:12" ht="47.25" customHeight="1" x14ac:dyDescent="0.25">
      <c r="B54" s="170"/>
      <c r="C54" s="15" t="s">
        <v>94</v>
      </c>
      <c r="D54" s="1">
        <v>4</v>
      </c>
      <c r="E54" s="33" t="s">
        <v>103</v>
      </c>
      <c r="F54" s="1"/>
      <c r="G54" s="10">
        <v>0</v>
      </c>
      <c r="H54" s="10">
        <v>0</v>
      </c>
      <c r="I54" s="75">
        <f>SUM(H54:H54)</f>
        <v>0</v>
      </c>
      <c r="J54" s="76"/>
      <c r="K54" s="13"/>
      <c r="L54" s="14"/>
    </row>
    <row r="55" spans="2:12" ht="21" customHeight="1" thickBot="1" x14ac:dyDescent="0.3">
      <c r="B55" s="160" t="s">
        <v>104</v>
      </c>
      <c r="C55" s="161"/>
      <c r="D55" s="161"/>
      <c r="E55" s="161"/>
      <c r="F55" s="161"/>
      <c r="G55" s="161"/>
      <c r="H55" s="77">
        <f>H48+H50</f>
        <v>104700000</v>
      </c>
      <c r="I55" s="77">
        <f>I48+I50</f>
        <v>104700000</v>
      </c>
      <c r="J55" s="77">
        <f>J48+J50</f>
        <v>104700000</v>
      </c>
      <c r="K55" s="77">
        <f t="shared" ref="K55:L55" si="8">K48</f>
        <v>0</v>
      </c>
      <c r="L55" s="78">
        <f t="shared" si="8"/>
        <v>0</v>
      </c>
    </row>
    <row r="56" spans="2:12" ht="15.75" thickBot="1" x14ac:dyDescent="0.3">
      <c r="B56" s="79" t="s">
        <v>105</v>
      </c>
      <c r="C56" s="80"/>
      <c r="D56" s="80"/>
      <c r="E56" s="80"/>
      <c r="F56" s="80"/>
      <c r="G56" s="81"/>
      <c r="H56" s="82">
        <f>H22+H44+H55</f>
        <v>1477929822</v>
      </c>
      <c r="I56" s="83">
        <f>I22+I44+I55</f>
        <v>1477929822</v>
      </c>
      <c r="J56" s="84">
        <f>J22+J44+J55</f>
        <v>1477929822</v>
      </c>
      <c r="K56" s="85">
        <f>K22+K44+K55</f>
        <v>0</v>
      </c>
      <c r="L56" s="86"/>
    </row>
    <row r="57" spans="2:12" ht="15" x14ac:dyDescent="0.25">
      <c r="B57" s="30" t="s">
        <v>106</v>
      </c>
      <c r="C57" s="87"/>
      <c r="D57" s="87"/>
      <c r="E57" s="87"/>
      <c r="F57" s="87"/>
      <c r="G57" s="1"/>
      <c r="H57" s="17">
        <v>0</v>
      </c>
      <c r="I57" s="88"/>
      <c r="J57" s="71"/>
      <c r="K57" s="89"/>
      <c r="L57" s="89"/>
    </row>
    <row r="58" spans="2:12" ht="15" x14ac:dyDescent="0.25">
      <c r="B58" s="162" t="s">
        <v>107</v>
      </c>
      <c r="C58" s="162"/>
      <c r="D58" s="162"/>
      <c r="E58" s="162"/>
      <c r="F58" s="162"/>
      <c r="G58" s="13"/>
      <c r="H58" s="90">
        <f>H56+H57</f>
        <v>1477929822</v>
      </c>
      <c r="I58" s="90">
        <f>I56</f>
        <v>1477929822</v>
      </c>
      <c r="J58" s="90">
        <f>J56</f>
        <v>1477929822</v>
      </c>
      <c r="K58" s="90">
        <f>K56</f>
        <v>0</v>
      </c>
      <c r="L58" s="90"/>
    </row>
    <row r="59" spans="2:12" x14ac:dyDescent="0.25">
      <c r="B59" s="91"/>
      <c r="C59" s="91"/>
      <c r="D59" s="91"/>
      <c r="E59" s="91"/>
      <c r="F59" s="91"/>
      <c r="G59" s="91"/>
      <c r="H59" s="92"/>
      <c r="I59" s="92"/>
      <c r="J59" s="91"/>
      <c r="K59" s="91"/>
      <c r="L59" s="91"/>
    </row>
    <row r="60" spans="2:12" x14ac:dyDescent="0.25">
      <c r="B60" s="91" t="s">
        <v>108</v>
      </c>
      <c r="C60" s="91"/>
      <c r="D60" s="91"/>
      <c r="E60" s="91"/>
      <c r="F60" s="91"/>
      <c r="G60" s="92"/>
      <c r="H60" s="92"/>
      <c r="I60" s="92"/>
      <c r="J60" s="91"/>
      <c r="K60" s="91"/>
      <c r="L60" s="91"/>
    </row>
    <row r="61" spans="2:12" x14ac:dyDescent="0.25">
      <c r="B61" s="91"/>
      <c r="C61" s="91"/>
      <c r="D61" s="91"/>
      <c r="E61" s="91"/>
      <c r="F61" s="91"/>
      <c r="G61" s="92"/>
      <c r="H61" s="92"/>
      <c r="I61" s="92"/>
      <c r="J61" s="91"/>
      <c r="K61" s="91"/>
      <c r="L61" s="91"/>
    </row>
    <row r="62" spans="2:12" ht="39.75" customHeight="1" x14ac:dyDescent="0.25">
      <c r="B62" s="163"/>
      <c r="C62" s="164"/>
      <c r="D62" s="91"/>
      <c r="E62" s="91"/>
      <c r="F62" s="91"/>
      <c r="G62" s="91"/>
      <c r="H62" s="92"/>
      <c r="I62" s="92"/>
      <c r="J62" s="91"/>
      <c r="K62" s="91"/>
      <c r="L62" s="91"/>
    </row>
    <row r="63" spans="2:12" ht="33" customHeight="1" x14ac:dyDescent="0.25">
      <c r="B63" s="165" t="s">
        <v>109</v>
      </c>
      <c r="C63" s="166"/>
      <c r="D63" s="91"/>
      <c r="E63" s="91"/>
      <c r="F63" s="91"/>
      <c r="G63" s="91"/>
      <c r="H63" s="92"/>
      <c r="I63" s="92"/>
      <c r="J63" s="91"/>
      <c r="K63" s="91"/>
      <c r="L63" s="91"/>
    </row>
    <row r="64" spans="2:12" ht="15" x14ac:dyDescent="0.25">
      <c r="B64"/>
      <c r="C64"/>
      <c r="H64" s="93" t="s">
        <v>110</v>
      </c>
    </row>
    <row r="65" spans="2:6" ht="15" x14ac:dyDescent="0.25">
      <c r="B65"/>
      <c r="C65"/>
    </row>
    <row r="66" spans="2:6" ht="15" x14ac:dyDescent="0.25">
      <c r="B66" s="94" t="s">
        <v>111</v>
      </c>
      <c r="C66"/>
      <c r="F66" s="39"/>
    </row>
    <row r="67" spans="2:6" x14ac:dyDescent="0.25">
      <c r="F67" s="39"/>
    </row>
    <row r="68" spans="2:6" x14ac:dyDescent="0.25">
      <c r="F68" s="39"/>
    </row>
    <row r="70" spans="2:6" x14ac:dyDescent="0.25">
      <c r="F70" s="39"/>
    </row>
    <row r="71" spans="2:6" x14ac:dyDescent="0.25">
      <c r="F71" s="39"/>
    </row>
    <row r="72" spans="2:6" x14ac:dyDescent="0.25">
      <c r="F72" s="39"/>
    </row>
  </sheetData>
  <mergeCells count="43">
    <mergeCell ref="B3:B6"/>
    <mergeCell ref="C3:H6"/>
    <mergeCell ref="I3:L3"/>
    <mergeCell ref="I4:L4"/>
    <mergeCell ref="I5:L5"/>
    <mergeCell ref="I6:L6"/>
    <mergeCell ref="B7:I7"/>
    <mergeCell ref="B8:K8"/>
    <mergeCell ref="B9:B10"/>
    <mergeCell ref="C9:C10"/>
    <mergeCell ref="D9:D10"/>
    <mergeCell ref="E9:E10"/>
    <mergeCell ref="F9:F10"/>
    <mergeCell ref="G9:G10"/>
    <mergeCell ref="H9:H10"/>
    <mergeCell ref="I9:I10"/>
    <mergeCell ref="J9:K9"/>
    <mergeCell ref="B11:B20"/>
    <mergeCell ref="C11:I11"/>
    <mergeCell ref="C12:C13"/>
    <mergeCell ref="C14:F14"/>
    <mergeCell ref="C15:J15"/>
    <mergeCell ref="C17:J17"/>
    <mergeCell ref="C19:L19"/>
    <mergeCell ref="B21:E21"/>
    <mergeCell ref="B22:G22"/>
    <mergeCell ref="B23:B42"/>
    <mergeCell ref="C23:K23"/>
    <mergeCell ref="C24:C25"/>
    <mergeCell ref="C26:C40"/>
    <mergeCell ref="C41:C42"/>
    <mergeCell ref="B55:G55"/>
    <mergeCell ref="B58:F58"/>
    <mergeCell ref="B62:C62"/>
    <mergeCell ref="B63:C63"/>
    <mergeCell ref="B43:E43"/>
    <mergeCell ref="B44:G44"/>
    <mergeCell ref="B45:B54"/>
    <mergeCell ref="C45:J45"/>
    <mergeCell ref="C48:F48"/>
    <mergeCell ref="C49:G49"/>
    <mergeCell ref="C51:G51"/>
    <mergeCell ref="C53:K5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41" scale="4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6FABA-FDAE-4C73-ABEC-316A7F429C48}">
  <sheetPr>
    <pageSetUpPr fitToPage="1"/>
  </sheetPr>
  <dimension ref="A1:O33"/>
  <sheetViews>
    <sheetView showGridLines="0" zoomScaleNormal="100" workbookViewId="0"/>
  </sheetViews>
  <sheetFormatPr baseColWidth="10" defaultRowHeight="14.25" x14ac:dyDescent="0.25"/>
  <cols>
    <col min="1" max="1" width="4.5703125" style="11" customWidth="1"/>
    <col min="2" max="2" width="14.85546875" style="11" customWidth="1"/>
    <col min="3" max="3" width="47" style="11" customWidth="1"/>
    <col min="4" max="4" width="8.42578125" style="127" customWidth="1"/>
    <col min="5" max="5" width="10.140625" style="127" customWidth="1"/>
    <col min="6" max="6" width="8.7109375" style="127" customWidth="1"/>
    <col min="7" max="7" width="8.140625" style="127" customWidth="1"/>
    <col min="8" max="8" width="8.7109375" style="127" customWidth="1"/>
    <col min="9" max="9" width="8.140625" style="11" customWidth="1"/>
    <col min="10" max="10" width="8" style="11" customWidth="1"/>
    <col min="11" max="11" width="9" style="11" customWidth="1"/>
    <col min="12" max="12" width="10.42578125" style="11" customWidth="1"/>
    <col min="13" max="13" width="8.85546875" style="11" bestFit="1" customWidth="1"/>
    <col min="14" max="14" width="10.7109375" style="11" bestFit="1" customWidth="1"/>
    <col min="15" max="15" width="10" style="11" bestFit="1" customWidth="1"/>
    <col min="16" max="16384" width="11.42578125" style="11"/>
  </cols>
  <sheetData>
    <row r="1" spans="1:15" ht="15" thickBot="1" x14ac:dyDescent="0.3"/>
    <row r="2" spans="1:15" ht="18" customHeight="1" thickBot="1" x14ac:dyDescent="0.3">
      <c r="A2" s="95"/>
      <c r="B2" s="96"/>
      <c r="C2" s="96"/>
      <c r="D2" s="97"/>
      <c r="E2" s="97"/>
      <c r="F2" s="97"/>
      <c r="G2" s="97"/>
      <c r="H2" s="97"/>
      <c r="I2" s="96"/>
      <c r="J2" s="96"/>
      <c r="K2" s="96"/>
      <c r="L2" s="96"/>
      <c r="M2" s="96"/>
      <c r="N2" s="96"/>
      <c r="O2" s="98"/>
    </row>
    <row r="3" spans="1:15" ht="15" customHeight="1" x14ac:dyDescent="0.25">
      <c r="A3" s="99"/>
      <c r="B3" s="203"/>
      <c r="C3" s="206" t="s">
        <v>112</v>
      </c>
      <c r="D3" s="207"/>
      <c r="E3" s="207"/>
      <c r="F3" s="207"/>
      <c r="G3" s="207"/>
      <c r="H3" s="207"/>
      <c r="I3" s="207"/>
      <c r="J3" s="207"/>
      <c r="K3" s="207"/>
      <c r="L3" s="208"/>
      <c r="M3" s="215" t="s">
        <v>113</v>
      </c>
      <c r="N3" s="216"/>
      <c r="O3" s="217"/>
    </row>
    <row r="4" spans="1:15" ht="14.25" customHeight="1" x14ac:dyDescent="0.25">
      <c r="A4" s="99"/>
      <c r="B4" s="204"/>
      <c r="C4" s="209"/>
      <c r="D4" s="210"/>
      <c r="E4" s="210"/>
      <c r="F4" s="210"/>
      <c r="G4" s="210"/>
      <c r="H4" s="210"/>
      <c r="I4" s="210"/>
      <c r="J4" s="210"/>
      <c r="K4" s="210"/>
      <c r="L4" s="211"/>
      <c r="M4" s="218" t="s">
        <v>37</v>
      </c>
      <c r="N4" s="219"/>
      <c r="O4" s="220"/>
    </row>
    <row r="5" spans="1:15" ht="14.25" customHeight="1" x14ac:dyDescent="0.25">
      <c r="A5" s="99"/>
      <c r="B5" s="204"/>
      <c r="C5" s="209"/>
      <c r="D5" s="210"/>
      <c r="E5" s="210"/>
      <c r="F5" s="210"/>
      <c r="G5" s="210"/>
      <c r="H5" s="210"/>
      <c r="I5" s="210"/>
      <c r="J5" s="210"/>
      <c r="K5" s="210"/>
      <c r="L5" s="211"/>
      <c r="M5" s="218" t="s">
        <v>114</v>
      </c>
      <c r="N5" s="219"/>
      <c r="O5" s="220"/>
    </row>
    <row r="6" spans="1:15" ht="15" customHeight="1" x14ac:dyDescent="0.25">
      <c r="A6" s="99"/>
      <c r="B6" s="205"/>
      <c r="C6" s="212"/>
      <c r="D6" s="213"/>
      <c r="E6" s="213"/>
      <c r="F6" s="213"/>
      <c r="G6" s="213"/>
      <c r="H6" s="213"/>
      <c r="I6" s="213"/>
      <c r="J6" s="213"/>
      <c r="K6" s="213"/>
      <c r="L6" s="214"/>
      <c r="M6" s="218" t="s">
        <v>115</v>
      </c>
      <c r="N6" s="219"/>
      <c r="O6" s="220"/>
    </row>
    <row r="7" spans="1:15" ht="29.25" customHeight="1" x14ac:dyDescent="0.25">
      <c r="A7" s="99"/>
      <c r="B7" s="221" t="s">
        <v>116</v>
      </c>
      <c r="C7" s="222"/>
      <c r="D7" s="222"/>
      <c r="E7" s="222"/>
      <c r="F7" s="222"/>
      <c r="G7" s="222"/>
      <c r="H7" s="222"/>
      <c r="I7" s="222"/>
      <c r="J7" s="222"/>
      <c r="K7" s="222"/>
      <c r="L7" s="222"/>
      <c r="M7" s="222"/>
      <c r="N7" s="222"/>
      <c r="O7" s="223"/>
    </row>
    <row r="8" spans="1:15" ht="15" x14ac:dyDescent="0.25">
      <c r="A8" s="99"/>
      <c r="B8" s="224" t="s">
        <v>117</v>
      </c>
      <c r="C8" s="225"/>
      <c r="D8" s="225"/>
      <c r="E8" s="225"/>
      <c r="F8" s="225"/>
      <c r="G8" s="225"/>
      <c r="H8" s="225"/>
      <c r="I8" s="225"/>
      <c r="J8" s="225"/>
      <c r="K8" s="225"/>
      <c r="L8" s="225"/>
      <c r="M8" s="225"/>
      <c r="N8" s="225"/>
      <c r="O8" s="226"/>
    </row>
    <row r="9" spans="1:15" ht="24.75" customHeight="1" thickBot="1" x14ac:dyDescent="0.3">
      <c r="A9" s="99"/>
      <c r="B9" s="100" t="s">
        <v>118</v>
      </c>
      <c r="C9" s="101" t="s">
        <v>52</v>
      </c>
      <c r="D9" s="102" t="s">
        <v>119</v>
      </c>
      <c r="E9" s="102" t="s">
        <v>120</v>
      </c>
      <c r="F9" s="102" t="s">
        <v>121</v>
      </c>
      <c r="G9" s="102" t="s">
        <v>122</v>
      </c>
      <c r="H9" s="102" t="s">
        <v>123</v>
      </c>
      <c r="I9" s="102" t="s">
        <v>124</v>
      </c>
      <c r="J9" s="102" t="s">
        <v>125</v>
      </c>
      <c r="K9" s="102" t="s">
        <v>126</v>
      </c>
      <c r="L9" s="102" t="s">
        <v>127</v>
      </c>
      <c r="M9" s="102" t="s">
        <v>128</v>
      </c>
      <c r="N9" s="102" t="s">
        <v>129</v>
      </c>
      <c r="O9" s="103" t="s">
        <v>130</v>
      </c>
    </row>
    <row r="10" spans="1:15" ht="21" customHeight="1" x14ac:dyDescent="0.25">
      <c r="A10" s="99"/>
      <c r="B10" s="227" t="s">
        <v>53</v>
      </c>
      <c r="C10" s="228"/>
      <c r="D10" s="104" t="s">
        <v>131</v>
      </c>
      <c r="E10" s="105"/>
      <c r="F10" s="105"/>
      <c r="G10" s="105"/>
      <c r="H10" s="105"/>
      <c r="I10" s="106"/>
      <c r="J10" s="106"/>
      <c r="K10" s="106"/>
      <c r="L10" s="106"/>
      <c r="M10" s="106"/>
      <c r="N10" s="106"/>
      <c r="O10" s="107" t="s">
        <v>132</v>
      </c>
    </row>
    <row r="11" spans="1:15" ht="21" customHeight="1" x14ac:dyDescent="0.25">
      <c r="A11" s="99"/>
      <c r="B11" s="196" t="s">
        <v>58</v>
      </c>
      <c r="C11" s="202"/>
      <c r="D11" s="108"/>
      <c r="E11" s="109"/>
      <c r="F11" s="109"/>
      <c r="G11" s="109"/>
      <c r="H11" s="109"/>
      <c r="I11" s="110"/>
      <c r="J11" s="110"/>
      <c r="K11" s="110"/>
      <c r="L11" s="110"/>
      <c r="M11" s="110"/>
      <c r="N11" s="110"/>
      <c r="O11" s="111"/>
    </row>
    <row r="12" spans="1:15" ht="21" customHeight="1" x14ac:dyDescent="0.25">
      <c r="A12" s="99"/>
      <c r="B12" s="196" t="s">
        <v>61</v>
      </c>
      <c r="C12" s="202"/>
      <c r="D12" s="108"/>
      <c r="E12" s="109"/>
      <c r="F12" s="109"/>
      <c r="G12" s="109"/>
      <c r="H12" s="109"/>
      <c r="I12" s="110"/>
      <c r="J12" s="110"/>
      <c r="K12" s="110"/>
      <c r="L12" s="110"/>
      <c r="M12" s="110"/>
      <c r="N12" s="110"/>
      <c r="O12" s="111"/>
    </row>
    <row r="13" spans="1:15" ht="35.25" customHeight="1" x14ac:dyDescent="0.25">
      <c r="A13" s="99"/>
      <c r="B13" s="196" t="s">
        <v>64</v>
      </c>
      <c r="C13" s="202"/>
      <c r="D13" s="108" t="s">
        <v>131</v>
      </c>
      <c r="E13" s="112"/>
      <c r="F13" s="112"/>
      <c r="G13" s="112"/>
      <c r="H13" s="112"/>
      <c r="I13" s="113"/>
      <c r="J13" s="113"/>
      <c r="K13" s="113"/>
      <c r="L13" s="113"/>
      <c r="M13" s="113"/>
      <c r="N13" s="113"/>
      <c r="O13" s="111" t="s">
        <v>132</v>
      </c>
    </row>
    <row r="14" spans="1:15" ht="15.75" customHeight="1" x14ac:dyDescent="0.25">
      <c r="A14" s="99"/>
      <c r="B14" s="194" t="s">
        <v>69</v>
      </c>
      <c r="C14" s="195"/>
      <c r="D14" s="114"/>
      <c r="E14" s="109"/>
      <c r="F14" s="109"/>
      <c r="G14" s="109"/>
      <c r="H14" s="109"/>
      <c r="I14" s="115"/>
      <c r="J14" s="115"/>
      <c r="K14" s="115"/>
      <c r="L14" s="115"/>
      <c r="M14" s="115"/>
      <c r="N14" s="115"/>
      <c r="O14" s="111"/>
    </row>
    <row r="15" spans="1:15" ht="25.5" customHeight="1" x14ac:dyDescent="0.25">
      <c r="A15" s="99"/>
      <c r="B15" s="196" t="s">
        <v>70</v>
      </c>
      <c r="C15" s="197"/>
      <c r="D15" s="108" t="s">
        <v>131</v>
      </c>
      <c r="E15" s="112"/>
      <c r="F15" s="112"/>
      <c r="G15" s="112"/>
      <c r="H15" s="112"/>
      <c r="I15" s="116"/>
      <c r="J15" s="113"/>
      <c r="K15" s="113"/>
      <c r="L15" s="113"/>
      <c r="M15" s="113"/>
      <c r="N15" s="113"/>
      <c r="O15" s="111" t="s">
        <v>132</v>
      </c>
    </row>
    <row r="16" spans="1:15" ht="15.75" customHeight="1" x14ac:dyDescent="0.25">
      <c r="A16" s="99"/>
      <c r="B16" s="198" t="s">
        <v>91</v>
      </c>
      <c r="C16" s="199"/>
      <c r="D16" s="114"/>
      <c r="E16" s="109"/>
      <c r="F16" s="109"/>
      <c r="G16" s="109"/>
      <c r="H16" s="109"/>
      <c r="I16" s="115"/>
      <c r="J16" s="115"/>
      <c r="K16" s="115"/>
      <c r="L16" s="115"/>
      <c r="M16" s="115"/>
      <c r="N16" s="115"/>
      <c r="O16" s="111"/>
    </row>
    <row r="17" spans="1:15" ht="24" customHeight="1" x14ac:dyDescent="0.25">
      <c r="A17" s="99"/>
      <c r="B17" s="196" t="s">
        <v>92</v>
      </c>
      <c r="C17" s="197"/>
      <c r="D17" s="108" t="s">
        <v>131</v>
      </c>
      <c r="E17" s="112"/>
      <c r="F17" s="112"/>
      <c r="G17" s="112"/>
      <c r="H17" s="112"/>
      <c r="I17" s="113"/>
      <c r="J17" s="113"/>
      <c r="K17" s="113"/>
      <c r="L17" s="113"/>
      <c r="M17" s="113"/>
      <c r="N17" s="113"/>
      <c r="O17" s="111" t="s">
        <v>132</v>
      </c>
    </row>
    <row r="18" spans="1:15" ht="24" customHeight="1" x14ac:dyDescent="0.25">
      <c r="B18" s="200" t="s">
        <v>97</v>
      </c>
      <c r="C18" s="201"/>
      <c r="D18" s="117" t="s">
        <v>131</v>
      </c>
      <c r="E18" s="118"/>
      <c r="F18" s="118"/>
      <c r="G18" s="118"/>
      <c r="H18" s="118"/>
      <c r="I18" s="118"/>
      <c r="J18" s="119"/>
      <c r="K18" s="119"/>
      <c r="L18" s="119"/>
      <c r="M18" s="119"/>
      <c r="N18" s="119"/>
      <c r="O18" s="120" t="s">
        <v>132</v>
      </c>
    </row>
    <row r="19" spans="1:15" ht="24" customHeight="1" x14ac:dyDescent="0.25">
      <c r="B19" s="196" t="s">
        <v>99</v>
      </c>
      <c r="C19" s="197"/>
      <c r="D19" s="108"/>
      <c r="E19" s="109"/>
      <c r="F19" s="109"/>
      <c r="G19" s="109"/>
      <c r="H19" s="109"/>
      <c r="I19" s="110"/>
      <c r="J19" s="110"/>
      <c r="K19" s="110"/>
      <c r="L19" s="110"/>
      <c r="M19" s="110"/>
      <c r="N19" s="110"/>
      <c r="O19" s="121"/>
    </row>
    <row r="20" spans="1:15" ht="30.75" customHeight="1" thickBot="1" x14ac:dyDescent="0.3">
      <c r="B20" s="191" t="s">
        <v>102</v>
      </c>
      <c r="C20" s="192"/>
      <c r="D20" s="122"/>
      <c r="E20" s="123"/>
      <c r="F20" s="123"/>
      <c r="G20" s="123"/>
      <c r="H20" s="123"/>
      <c r="I20" s="123"/>
      <c r="J20" s="124"/>
      <c r="K20" s="124"/>
      <c r="L20" s="124"/>
      <c r="M20" s="124"/>
      <c r="N20" s="124"/>
      <c r="O20" s="125"/>
    </row>
    <row r="21" spans="1:15" x14ac:dyDescent="0.25">
      <c r="C21" s="126" t="s">
        <v>133</v>
      </c>
      <c r="I21" s="127"/>
    </row>
    <row r="22" spans="1:15" x14ac:dyDescent="0.25">
      <c r="C22" s="126" t="s">
        <v>134</v>
      </c>
      <c r="F22" s="127" t="s">
        <v>110</v>
      </c>
      <c r="H22" s="127" t="s">
        <v>110</v>
      </c>
      <c r="I22" s="127"/>
    </row>
    <row r="23" spans="1:15" x14ac:dyDescent="0.25">
      <c r="C23" s="126" t="s">
        <v>135</v>
      </c>
      <c r="I23" s="127"/>
    </row>
    <row r="24" spans="1:15" x14ac:dyDescent="0.25">
      <c r="C24" s="126"/>
      <c r="I24" s="127"/>
    </row>
    <row r="25" spans="1:15" x14ac:dyDescent="0.25">
      <c r="B25" s="11" t="s">
        <v>136</v>
      </c>
      <c r="I25" s="127"/>
    </row>
    <row r="26" spans="1:15" x14ac:dyDescent="0.25">
      <c r="I26" s="127"/>
    </row>
    <row r="27" spans="1:15" x14ac:dyDescent="0.25">
      <c r="I27" s="127"/>
    </row>
    <row r="29" spans="1:15" x14ac:dyDescent="0.25">
      <c r="B29" s="11" t="s">
        <v>137</v>
      </c>
    </row>
    <row r="30" spans="1:15" ht="29.25" customHeight="1" x14ac:dyDescent="0.25">
      <c r="B30" s="193" t="s">
        <v>138</v>
      </c>
      <c r="C30" s="193"/>
    </row>
    <row r="33" spans="2:2" x14ac:dyDescent="0.2">
      <c r="B33" s="128"/>
    </row>
  </sheetData>
  <mergeCells count="20">
    <mergeCell ref="B13:C13"/>
    <mergeCell ref="B3:B6"/>
    <mergeCell ref="C3:L6"/>
    <mergeCell ref="M3:O3"/>
    <mergeCell ref="M4:O4"/>
    <mergeCell ref="M5:O5"/>
    <mergeCell ref="M6:O6"/>
    <mergeCell ref="B7:O7"/>
    <mergeCell ref="B8:O8"/>
    <mergeCell ref="B10:C10"/>
    <mergeCell ref="B11:C11"/>
    <mergeCell ref="B12:C12"/>
    <mergeCell ref="B20:C20"/>
    <mergeCell ref="B30:C30"/>
    <mergeCell ref="B14:C14"/>
    <mergeCell ref="B15:C15"/>
    <mergeCell ref="B16:C16"/>
    <mergeCell ref="B17:C17"/>
    <mergeCell ref="B18:C18"/>
    <mergeCell ref="B19:C19"/>
  </mergeCells>
  <pageMargins left="0.70866141732283472" right="0.70866141732283472" top="0.74803149606299213" bottom="0.74803149606299213" header="0.31496062992125984" footer="0.31496062992125984"/>
  <pageSetup paperSize="258" scale="8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Marco Lógico</vt:lpstr>
      <vt:lpstr>Presupuesto</vt:lpstr>
      <vt:lpstr>Cronograma</vt:lpstr>
      <vt:lpstr>Cronograma!Área_de_impresión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</dc:creator>
  <cp:lastModifiedBy>Andres</cp:lastModifiedBy>
  <dcterms:created xsi:type="dcterms:W3CDTF">2021-06-08T15:52:27Z</dcterms:created>
  <dcterms:modified xsi:type="dcterms:W3CDTF">2022-10-05T14:19:04Z</dcterms:modified>
</cp:coreProperties>
</file>