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Andres\Desktop\"/>
    </mc:Choice>
  </mc:AlternateContent>
  <xr:revisionPtr revIDLastSave="0" documentId="13_ncr:1_{AF901D5F-E7CB-4447-909B-768C95B19F34}" xr6:coauthVersionLast="47" xr6:coauthVersionMax="47" xr10:uidLastSave="{00000000-0000-0000-0000-000000000000}"/>
  <bookViews>
    <workbookView xWindow="-120" yWindow="-120" windowWidth="29040" windowHeight="15840" xr2:uid="{0CA4C1BD-F505-4501-9C3F-556EDF879B9A}"/>
  </bookViews>
  <sheets>
    <sheet name="Marco Lógico" sheetId="2" r:id="rId1"/>
    <sheet name="Presupuesto" sheetId="3" r:id="rId2"/>
    <sheet name="Cronograma"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44" i="3" l="1"/>
  <c r="L45" i="3" s="1"/>
  <c r="K44" i="3"/>
  <c r="K45" i="3" s="1"/>
  <c r="H43" i="3"/>
  <c r="I43" i="3" s="1"/>
  <c r="G42" i="3"/>
  <c r="H42" i="3" s="1"/>
  <c r="K40" i="3"/>
  <c r="J40" i="3"/>
  <c r="I40" i="3"/>
  <c r="H39" i="3"/>
  <c r="H38" i="3"/>
  <c r="H36" i="3"/>
  <c r="K35" i="3"/>
  <c r="K36" i="3" s="1"/>
  <c r="H35" i="3"/>
  <c r="I34" i="3"/>
  <c r="I36" i="3" s="1"/>
  <c r="K32" i="3"/>
  <c r="J32" i="3"/>
  <c r="H31" i="3"/>
  <c r="I31" i="3" s="1"/>
  <c r="K29" i="3"/>
  <c r="J29" i="3"/>
  <c r="H28" i="3"/>
  <c r="L26" i="3"/>
  <c r="K25" i="3"/>
  <c r="H24" i="3"/>
  <c r="I24" i="3" s="1"/>
  <c r="J24" i="3" s="1"/>
  <c r="J25" i="3" s="1"/>
  <c r="H23" i="3"/>
  <c r="I23" i="3" s="1"/>
  <c r="H20" i="3"/>
  <c r="I20" i="3" s="1"/>
  <c r="J20" i="3" s="1"/>
  <c r="H19" i="3"/>
  <c r="I19" i="3" s="1"/>
  <c r="J19" i="3" s="1"/>
  <c r="H18" i="3"/>
  <c r="I18" i="3" s="1"/>
  <c r="J18" i="3" s="1"/>
  <c r="I17" i="3"/>
  <c r="J17" i="3" s="1"/>
  <c r="H17" i="3"/>
  <c r="H16" i="3"/>
  <c r="I16" i="3" s="1"/>
  <c r="H15" i="3"/>
  <c r="I15" i="3" s="1"/>
  <c r="K13" i="3"/>
  <c r="J13" i="3"/>
  <c r="I12" i="3"/>
  <c r="I13" i="3" s="1"/>
  <c r="H12" i="3"/>
  <c r="H13" i="3" s="1"/>
  <c r="H40" i="3" l="1"/>
  <c r="H21" i="3"/>
  <c r="H32" i="3"/>
  <c r="K26" i="3"/>
  <c r="I25" i="3"/>
  <c r="H25" i="3"/>
  <c r="H26" i="3" s="1"/>
  <c r="I28" i="3"/>
  <c r="I32" i="3" s="1"/>
  <c r="H29" i="3"/>
  <c r="I29" i="3" s="1"/>
  <c r="L46" i="3"/>
  <c r="J26" i="3"/>
  <c r="J16" i="3"/>
  <c r="I21" i="3"/>
  <c r="I26" i="3" s="1"/>
  <c r="H44" i="3"/>
  <c r="I42" i="3"/>
  <c r="J42" i="3" s="1"/>
  <c r="J44" i="3" s="1"/>
  <c r="J45" i="3" s="1"/>
  <c r="K46" i="3"/>
  <c r="K48" i="3" s="1"/>
  <c r="J34" i="3"/>
  <c r="I35" i="3"/>
  <c r="J36" i="3" l="1"/>
  <c r="J35" i="3"/>
  <c r="J46" i="3"/>
  <c r="J48" i="3" s="1"/>
  <c r="I44" i="3"/>
  <c r="I45" i="3" s="1"/>
  <c r="I46" i="3" s="1"/>
  <c r="I48" i="3" s="1"/>
  <c r="H45" i="3"/>
  <c r="H46" i="3" s="1"/>
  <c r="H48" i="3" s="1"/>
</calcChain>
</file>

<file path=xl/sharedStrings.xml><?xml version="1.0" encoding="utf-8"?>
<sst xmlns="http://schemas.openxmlformats.org/spreadsheetml/2006/main" count="170" uniqueCount="130">
  <si>
    <t>PROYECTO</t>
  </si>
  <si>
    <t>EFECTOS</t>
  </si>
  <si>
    <t>PROBLEMA</t>
  </si>
  <si>
    <t>CAUSAS</t>
  </si>
  <si>
    <t>ALTERNATIVA SOLUCIÓN</t>
  </si>
  <si>
    <t>OBJETIVO GENERAL</t>
  </si>
  <si>
    <t>OBJETIVOS ESPECÍFICOS</t>
  </si>
  <si>
    <t>FORMATO RESUMEN PROYECTO DE INVERSIÓN</t>
  </si>
  <si>
    <t>Directos</t>
  </si>
  <si>
    <t>Indirectos</t>
  </si>
  <si>
    <t>Indirectas</t>
  </si>
  <si>
    <t>Directa</t>
  </si>
  <si>
    <t>INSTITUTO DE LA JUVENTUD, EL DEPORTE Y LA RECREACIÓN DE BUCARAMANGA</t>
  </si>
  <si>
    <t>APOYO EN LA ORGANIZACIÓN, EJECUCIÓN Y PARTICIPACIÓN EN EVENTOS DEPORTIVOS Y RECREATIVOS A LOS ORGANISMOS DEL DEPORTE ASOCIADO, COMUNITARIO Y DIFERENCIAL EN EL MUNICIPIO DE BUCARAMANGA</t>
  </si>
  <si>
    <t>Baja capacidad de apoyo técnico, operativo, logístico, financiero y de capacitación para el fortalecimiento de los organismos del deporte asociado, comunitario, minorías étnicas y diversidad de género en el municipio</t>
  </si>
  <si>
    <t>Insuficiente apoyo técnico, operativo, logístico, financiero y de capacitación para el fortalecimiento de los clubes deportivos existentes en el municipio</t>
  </si>
  <si>
    <t>Bajo nivel de vinculación de la empresa privada a través del patrocinio al desarrollo de actividades deportivas en el aspecto comunitario</t>
  </si>
  <si>
    <t>Bajo reconocimiento y representatividad de las  organizaciones y grupos diferenciales de la ciudad en eventos deportivos y recreativos</t>
  </si>
  <si>
    <t>Insuficiente programación de eventos deportivos y recreativos comunitarios en el marco de la celebración de los 400 años de la ciudad</t>
  </si>
  <si>
    <t>Baja asignación presupuestal para el desarrollo de actividades deportivas y recreativas con las organizaciones sociales y grupos diferenciales de la ciudad</t>
  </si>
  <si>
    <t>Deficiencia en las estructuras funcionales de los organismos deportivos que conforman el sistema del deporte asociado municipal</t>
  </si>
  <si>
    <t>Baja funcionalidad y representatividad de los  comités y estancias de decisión en donde participan las organizaciones comunales</t>
  </si>
  <si>
    <t>Baja oferta de eventos deportivos y recreativos comunitarios en el marco de la celebración de los 400 años de la ciudad</t>
  </si>
  <si>
    <t>Baja cantidad de deportistas de alto rendimiento para la representación de la ciudad en eventos del nivel local, regional, nacional e internacional</t>
  </si>
  <si>
    <t>Prevalencia de la participación ciudadana en  eventos deportivos y recreativos apoyados u organizados por el INDERBU</t>
  </si>
  <si>
    <t>Prevalencia de flagelos sociales ligados a la discriminación racial, de género y conflictos comunitarios</t>
  </si>
  <si>
    <t>Aumento de la apatía ciudadana por participar en eventos de celebración en el marco de los 400 años de Bucaramanga</t>
  </si>
  <si>
    <t>Aumentar la capacidad de apoyo técnico, operativo, logístico, financiero y de capacitación para el fortalecimiento de los organismos del deporte asociado, comunitario, minorías étnicas y diversidad de género en el municipio</t>
  </si>
  <si>
    <t>Garantizar el apoyo técnico, operativo, logístico, financiero y de capacitación para el fortalecimiento de los clubes deportivos existentes en el municipio</t>
  </si>
  <si>
    <t>Aumentar la asignación presupuestal para el desarrollo de actividades deportivas y recreativas con las organizaciones sociales y grupos diferenciales de la ciudad.</t>
  </si>
  <si>
    <t>Aumentar el nivel de vinculación de la empresa privada a través del patrocinio al desarrollo de actividades deportivas en el aspecto comunitario</t>
  </si>
  <si>
    <t xml:space="preserve">Fortalecer las estructuras funcionales de los organismos deportivos que conforman el sistema del deporte asociado municipal </t>
  </si>
  <si>
    <t>Promover el reconocimiento y representatividad de las organizaciones y grupos diferenciales de la ciudad en eventos deportivos y recreativos</t>
  </si>
  <si>
    <t>Aumentar la funcionalidad y representatividad de los comités y estancias de decisión en donde participan las organizaciones comunales</t>
  </si>
  <si>
    <t>Desarrollar una amplia programación de eventos deportivos y recreativos comunitarios en el marco de la celebración de los 400 años de la ciudad</t>
  </si>
  <si>
    <t>Aumentar la oferta de eventos deportivos y recreativos comunitarios en el marco de la celebración de los 400 años de la ciudad</t>
  </si>
  <si>
    <t>FORTALECIMIENTO DE LOS PROCESOS DE ORGANIZACIÓN, EJECUCIÓN Y PARTICIPACIÓN EN EVENTOS DEPORTIVOS Y RECREATIVOS CON ORGANISMOS DEL DEPORTE ASOCIADO, COMUNITARIO Y SOCIAL EN EL MUNICIPIO DE BUCARAMANGA</t>
  </si>
  <si>
    <t>Código: F-DPM-1210-238,37-028</t>
  </si>
  <si>
    <t>Versión: 0.0</t>
  </si>
  <si>
    <t>Fecha aprobación: junio-08-2020</t>
  </si>
  <si>
    <t>Página: 1 de 1</t>
  </si>
  <si>
    <t>PRESUPUESTO DESAGREGADO 2.022</t>
  </si>
  <si>
    <t>NOMBRE DE PROYECTO: “APOYO EN LA ORGANIZACIÓN, EJECUCIÓN Y PARTICIPACIÓN EN EVENTOS DEPORTIVOS Y RECREATIVOS A LOS ORGANISMOS DEL DEPORTE ASOCIADO, COMUNITARIO Y DIFERENCIAL EN EL MUNICIPIO DE BUCARAMANGA”</t>
  </si>
  <si>
    <t>CONCEPTO</t>
  </si>
  <si>
    <t>INSUMO</t>
  </si>
  <si>
    <t>CANT.</t>
  </si>
  <si>
    <t>ESPECIFICACIONES TÉCNICAS</t>
  </si>
  <si>
    <t>TIEMPO DE EJECUCIÓN</t>
  </si>
  <si>
    <t xml:space="preserve">VR. UNITARIO </t>
  </si>
  <si>
    <t>VR. TOTAL 2022</t>
  </si>
  <si>
    <t>TIPO DE FUENTE</t>
  </si>
  <si>
    <t>PR</t>
  </si>
  <si>
    <t>SGP</t>
  </si>
  <si>
    <t>OTROS</t>
  </si>
  <si>
    <t>Producto 1:  Servicio de apoyo a la actividad física, la recreación y el deporte</t>
  </si>
  <si>
    <t>Actividad 1: Apoyar a los organismos del deporte asociado en la organización, desarrollo y participación en eventos deportivos locales, regionales, nacionales e internacionales,</t>
  </si>
  <si>
    <t xml:space="preserve">SERVICIOS PARA LA COMUNIDAD, SOCIALES Y PERSONALES </t>
  </si>
  <si>
    <t xml:space="preserve">Apoyar a los organismos deportivos del deporte asociado de Bucaramanga en la organización, realización, ejecución y/o participación  de eventos deportivos locales, Regionales, Nacionales y/o internacionales.  </t>
  </si>
  <si>
    <t>TOTAL ACTIVIDAD</t>
  </si>
  <si>
    <t>Actividad 2:Disponer de la implementación deportiva necesaria para el desarrollo de las actividades deportivas de los organismos deportivos y paradeportivos del deporte asociado.</t>
  </si>
  <si>
    <t>MATERIALES</t>
  </si>
  <si>
    <r>
      <t>Pistas de bádminton:</t>
    </r>
    <r>
      <rPr>
        <sz val="10"/>
        <rFont val="Calibri"/>
        <family val="2"/>
        <scheme val="minor"/>
      </rPr>
      <t xml:space="preserve"> pistas reglamentaria Oficial aprobada por la BWF con medidas oficiales con LOGO del INDERBU en un costado junto  al LOGO de evento; material PVC, color Verde marca Yonex, de 4 o 5  Rollos REF. AC367 Marca YONEX</t>
    </r>
  </si>
  <si>
    <r>
      <rPr>
        <b/>
        <sz val="10"/>
        <rFont val="Calibri"/>
        <family val="2"/>
        <scheme val="minor"/>
      </rPr>
      <t>Balones:</t>
    </r>
    <r>
      <rPr>
        <sz val="10"/>
        <rFont val="Calibri"/>
        <family val="2"/>
        <scheme val="minor"/>
      </rPr>
      <t xml:space="preserve"> Voleibol: Molten Flistatec V5M5000. El balón de voleibol V5M5000 Molten para uso de interiores (indoor). Color: Blanco, rojo y verde. Construcción: Laminado. Paneles: 18 paneles. Material: Cuero sintético. Acabado superficie: FLISTATEC. Cámara interior: Butilo. Dimensiones: 65 – 67 cm. 260 – 280 g.   logo de Federación Internacional World ParaVolley  </t>
    </r>
  </si>
  <si>
    <r>
      <rPr>
        <b/>
        <sz val="10"/>
        <rFont val="Calibri"/>
        <family val="2"/>
        <scheme val="minor"/>
      </rPr>
      <t>Carro plegable para balones</t>
    </r>
    <r>
      <rPr>
        <sz val="10"/>
        <rFont val="Calibri"/>
        <family val="2"/>
        <scheme val="minor"/>
      </rPr>
      <t>: Cesta Balones de voleibol, Plegable.  Capacidad 30 balones.  Incluye ruedas de goma y bolsillos laterales.  Fabricado en nylon
Estructura de aluminio. 63 cms de ancho X 100 cms DE LARGO. Color Negro</t>
    </r>
  </si>
  <si>
    <r>
      <rPr>
        <b/>
        <sz val="10"/>
        <rFont val="Calibri"/>
        <family val="2"/>
        <scheme val="minor"/>
      </rPr>
      <t>Sistema de Timbres:</t>
    </r>
    <r>
      <rPr>
        <sz val="10"/>
        <rFont val="Calibri"/>
        <family val="2"/>
        <scheme val="minor"/>
      </rPr>
      <t xml:space="preserve"> Juego olímpico de 3 elementos - consta de 2 timbres de pie (1 para cada equipo) y 1 timbre de mesa (para el anotador). Datos técnicos: ALIMENTACIÓN - 230V/50Hz, CARGA - 6W
INHALAMBRICO, NIVEL DE SEÑAL DE SONIDO - 120 dB, TIEMPO DE LA SEÑAL DE SONIDO - ˜ 4 seg. TIEMPO DE SEÑAL ÓPTICA - ˜ 8 seg. ALTURA (timbre de pie) - ˜ 120 cm, CARGA INTERNA - Batería VRLA 12V/1200mA FUENTE DE LUZ - Diodo LED</t>
    </r>
  </si>
  <si>
    <r>
      <rPr>
        <b/>
        <sz val="10"/>
        <rFont val="Calibri"/>
        <family val="2"/>
        <scheme val="minor"/>
      </rPr>
      <t>Paletas de Sustitución para voleibol</t>
    </r>
    <r>
      <rPr>
        <sz val="10"/>
        <rFont val="Calibri"/>
        <family val="2"/>
        <scheme val="minor"/>
      </rPr>
      <t xml:space="preserve">
marca Senoh. Uso en interiores Juego de 2 cajas ( No.1-20 ), Fabricado en polivinilo/acrilato, H295 x L282 x W308mm, Placa de número H180 xW140mm, 10kg /unidad. (DS9P5410)</t>
    </r>
  </si>
  <si>
    <r>
      <rPr>
        <b/>
        <sz val="10"/>
        <rFont val="Calibri"/>
        <family val="2"/>
        <scheme val="minor"/>
      </rPr>
      <t xml:space="preserve">Marcador manual de resultados: </t>
    </r>
    <r>
      <rPr>
        <sz val="10"/>
        <rFont val="Calibri"/>
        <family val="2"/>
        <scheme val="minor"/>
      </rPr>
      <t xml:space="preserve"> Anotador  de 30 puntos por equipo, acumulador de faltas, plegable, 37cm de diámetro, material en plástico resistente.</t>
    </r>
  </si>
  <si>
    <t>Actividad 3: Brindar el servicio de asesoramiento en temas administrativos, documentales y tecnológicos a los diferentes organismos deportivos de la ciudad.</t>
  </si>
  <si>
    <t>MANO DE OBRA CALIFICADA</t>
  </si>
  <si>
    <t>Prestar servicios profesionales administrativos especializados a los organismos deportivos del  Deporte asociado municipal en la actualización y elaboración de documentos que les permitan mantener actuaalizados sus documentos de vida jurídica y reconocimiento deportivo.</t>
  </si>
  <si>
    <t>MAQUINARIA Y EQUIPO</t>
  </si>
  <si>
    <t>Portatíl MSI Ref: GF63 thin 105CXR, Procesador Intel core I5 10500H, Memoria ram DDR4 8Gb, Disco duro de estado solido de 256gb, Tarjeta de video Geforce GTX 1650 4gb, Pantalla 15,6” Windows 10 Gaming</t>
  </si>
  <si>
    <t>TOTAL PRODUCTO 1.</t>
  </si>
  <si>
    <t xml:space="preserve"> Producto 2: Servicio de educación informal en recreación</t>
  </si>
  <si>
    <t>Actividad 4: Desarrollar jornadas de capacitación en temas de administración, organización y legislación deportiva para los dirigentes de los órganos deportivos de la ciudad de la ciudad.</t>
  </si>
  <si>
    <t>SERVICIOS PRESTADOS A LAS EMPRESAS Y SERVICIOS DE PRODUCCIÓN</t>
  </si>
  <si>
    <t>Desarrollar jornadas de capacitación en temas de administración, organización y legislación deportiva para los dirigentes de los órganos deportivos de la ciudad</t>
  </si>
  <si>
    <t xml:space="preserve">Actividad 5: Brindar el servicio de capacitación a entrenadores y monitores deportivos de la ciudad en temas de métodos de entrenamiento, pedagogía, y actividad física para el mejoramiento de conocimientos técnicos. </t>
  </si>
  <si>
    <t xml:space="preserve">Desarrollar jornadas de capacitación en temas de administración, organización y legislación deportiva para los dirigentes de los órganos deportivos de la ciudad. </t>
  </si>
  <si>
    <t>TOTAL PRODUCTO 2</t>
  </si>
  <si>
    <t>Producto 3:  Servicio de organización de eventos deportivos comunitarios</t>
  </si>
  <si>
    <t>Actividad 6:Brindar apoyo en la organización, realización, y/o financiación de eventos deportivos y recreativos de iniciativa comunitaria.</t>
  </si>
  <si>
    <t>Realizar apoyos financieros y logìsticos a los organismos comunitarios de Bucaramanga en la organización de eventos deportivos y recreativos que fomenten el deporte, la recreación y el sano aprovechamiento del tiempo libre de la comunidad</t>
  </si>
  <si>
    <t>TOTAL PRODUCTO 3</t>
  </si>
  <si>
    <t>Producto 4: Servicio de organización de eventos recreativos comunitarios</t>
  </si>
  <si>
    <t>Actividad 7:Desarrollar actividades deportivas y recreativas diferenciales para la mujer, minorías étnicas y comunidad LBGTIQ en el Municipio de Bucaramanga.</t>
  </si>
  <si>
    <t>Contar con los servicios logísticos operativos y/o financieros para la realizacion de eventos deportivos,  recreativos y de celebraciones especiales (población LGTBIQ y mujer)</t>
  </si>
  <si>
    <t>Contar con los servicios logísticos operativos y/o financieros para la realizacion de eventos deportivos,  recreativo y de celebraciones especiales (minorías étnicas)</t>
  </si>
  <si>
    <t>TOTAL PRODUCTO 4</t>
  </si>
  <si>
    <t>Producto 5: Servicio de promoción de la actividad física, la recreación y el deporte</t>
  </si>
  <si>
    <t>Actividad 8: Brindar apoyo en la realización de eventos deportivos locales, regionales, nacionales e internacionales en el marco de los 400 años de Bucaramanga</t>
  </si>
  <si>
    <t>Contar con los recurso para la realización de eventos deportivos, locales, regionales, nacionales e internacionales en el marco de la celebración de los 400 años de Bucaramanga.</t>
  </si>
  <si>
    <t>Prestar los servicios profesionales que brinden apoyo en la articulación, ejecución, desarrollo, formalización de convenios y contratos para la realización, registro y difusión de los eventos locales,  regionales, nacionales  e internacionales que  en conmemoración de los 400 años se desarrollen  en  Bucaramanga,  y a los cuales se les preste apoyo logístico, técnico y financiero por parte del Instituto dela Juventud, el Deporte y la Recreación de Bucaramanga.</t>
  </si>
  <si>
    <t>TOTAL PRODUCTO 5</t>
  </si>
  <si>
    <t>SUBTOTAL COSTOS</t>
  </si>
  <si>
    <t>IVA</t>
  </si>
  <si>
    <t>TOTAL PROYECTO</t>
  </si>
  <si>
    <t>* Presupuesto debe  definirse para todo el horizonte del proyecto</t>
  </si>
  <si>
    <t>_____________________________________________</t>
  </si>
  <si>
    <r>
      <t xml:space="preserve">V°B° PEDRO ALONSO BALLESTEROS MIRANDA
</t>
    </r>
    <r>
      <rPr>
        <sz val="11"/>
        <color theme="1"/>
        <rFont val="Arial"/>
        <family val="2"/>
      </rPr>
      <t>Director INDERBU</t>
    </r>
  </si>
  <si>
    <t>Elaboró: José Dolores Valoyes - Profesional  externo</t>
  </si>
  <si>
    <t>CRONOGRAMA</t>
  </si>
  <si>
    <t>Código: F-DPM-1210-238,37-029</t>
  </si>
  <si>
    <t>Fecha aprobación: junio -08 -2020</t>
  </si>
  <si>
    <t>Página 10 de 11</t>
  </si>
  <si>
    <t>AÑOS DE EJECUCION DEL PROYECTO 2022</t>
  </si>
  <si>
    <t>ENE</t>
  </si>
  <si>
    <t>FEB</t>
  </si>
  <si>
    <t>MAR</t>
  </si>
  <si>
    <t>ABR</t>
  </si>
  <si>
    <t>MAY</t>
  </si>
  <si>
    <t>JUN</t>
  </si>
  <si>
    <t>JUL</t>
  </si>
  <si>
    <t>AGOS</t>
  </si>
  <si>
    <t>SEPT</t>
  </si>
  <si>
    <t>OCT</t>
  </si>
  <si>
    <t>NOV</t>
  </si>
  <si>
    <t>DIC</t>
  </si>
  <si>
    <t>Actividad 1: Brindar apoyo a los organismos del deporte asociado en la organización, desarrollo y participación en eventos deportivos locales, regionales, nacionales e internacionales</t>
  </si>
  <si>
    <t>I</t>
  </si>
  <si>
    <t>F</t>
  </si>
  <si>
    <t>Actividad 6: Brindar apoyo en la organización, realización, y/o financiación de eventos deportivos y recreativos de iniciativa comunitaria</t>
  </si>
  <si>
    <t xml:space="preserve"> Actividad 7: Desarrollar actividades deportivas y recreativas diferenciales para la mujer, minorías étnicas y comunidad LBGTIQ en el Municipio de Bucaramanga</t>
  </si>
  <si>
    <t>I: Inicio etapa precontractual</t>
  </si>
  <si>
    <t>F: Etapa final Liquidación y Cierre</t>
  </si>
  <si>
    <t>Cuadros sombreados Etapa de Ejecución.</t>
  </si>
  <si>
    <t>* Cronograma debe  definirse para todo el horizonte del proyecto</t>
  </si>
  <si>
    <t>PEDRO ALONSO BALLESTEROS MIRANDA</t>
  </si>
  <si>
    <t xml:space="preserve">Director General </t>
  </si>
  <si>
    <t>Proyectó: José Dolores Valoyes/ Profesional externo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</si>
</sst>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44" formatCode="_-&quot;$&quot;\ * #,##0.00_-;\-&quot;$&quot;\ * #,##0.00_-;_-&quot;$&quot;\ * &quot;-&quot;??_-;_-@_-"/>
    <numFmt numFmtId="43" formatCode="_-* #,##0.00_-;\-* #,##0.00_-;_-* &quot;-&quot;??_-;_-@_-"/>
    <numFmt numFmtId="164" formatCode="_(* #,##0.00_);_(* \(#,##0.00\);_(* &quot;-&quot;??_);_(@_)"/>
    <numFmt numFmtId="165" formatCode="_(&quot;$&quot;\ * #,##0.00_);_(&quot;$&quot;\ * \(#,##0.00\);_(&quot;$&quot;\ * &quot;-&quot;??_);_(@_)"/>
    <numFmt numFmtId="166" formatCode="_-&quot;$&quot;* #,##0_-;\-&quot;$&quot;* #,##0_-;_-&quot;$&quot;* &quot;-&quot;_-;_-@_-"/>
    <numFmt numFmtId="167" formatCode="_-&quot;$&quot;* #,##0.00_-;\-&quot;$&quot;* #,##0.00_-;_-&quot;$&quot;* &quot;-&quot;_-;_-@_-"/>
    <numFmt numFmtId="168" formatCode="_-&quot;$&quot;* #,##0.00_-;\-&quot;$&quot;* #,##0.00_-;_-&quot;$&quot;* &quot;-&quot;??_-;_-@_-"/>
    <numFmt numFmtId="169" formatCode="_-&quot;$&quot;\ * #,##0_-;\-&quot;$&quot;\ * #,##0_-;_-&quot;$&quot;\ * &quot;-&quot;??_-;_-@_-"/>
    <numFmt numFmtId="170" formatCode="_-[$$-240A]\ * #,##0_-;\-[$$-240A]\ * #,##0_-;_-[$$-240A]\ * &quot;-&quot;??_-;_-@_-"/>
    <numFmt numFmtId="171" formatCode="_-[$$-240A]\ * #,##0.00_-;\-[$$-240A]\ * #,##0.00_-;_-[$$-240A]\ * &quot;-&quot;??_-;_-@_-"/>
    <numFmt numFmtId="172" formatCode="_-* #,##0_-;\-* #,##0_-;_-* &quot;-&quot;??_-;_-@_-"/>
  </numFmts>
  <fonts count="20"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1"/>
      <name val="Arial"/>
      <family val="2"/>
    </font>
    <font>
      <b/>
      <sz val="11"/>
      <name val="Arial"/>
      <family val="2"/>
    </font>
    <font>
      <b/>
      <sz val="10"/>
      <name val="Arial"/>
      <family val="2"/>
    </font>
    <font>
      <sz val="11"/>
      <name val="Arial"/>
      <family val="2"/>
    </font>
    <font>
      <sz val="10"/>
      <name val="Calibri"/>
      <family val="2"/>
      <scheme val="minor"/>
    </font>
    <font>
      <b/>
      <sz val="10"/>
      <name val="Calibri"/>
      <family val="2"/>
      <scheme val="minor"/>
    </font>
    <font>
      <b/>
      <sz val="11"/>
      <name val="Calibri"/>
      <family val="2"/>
      <scheme val="minor"/>
    </font>
    <font>
      <sz val="11"/>
      <name val="Calibri"/>
      <family val="2"/>
      <scheme val="minor"/>
    </font>
    <font>
      <sz val="9"/>
      <color theme="1"/>
      <name val="Arial"/>
      <family val="2"/>
    </font>
    <font>
      <b/>
      <sz val="10"/>
      <color theme="1"/>
      <name val="Arial"/>
      <family val="2"/>
    </font>
    <font>
      <sz val="10"/>
      <color theme="1"/>
      <name val="Arial"/>
      <family val="2"/>
    </font>
    <font>
      <sz val="10"/>
      <name val="Arial"/>
      <family val="2"/>
    </font>
    <font>
      <b/>
      <sz val="9"/>
      <color theme="1"/>
      <name val="Arial"/>
      <family val="2"/>
    </font>
    <font>
      <sz val="8"/>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164"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9" fontId="3" fillId="0" borderId="0" applyFont="0" applyFill="0" applyBorder="0" applyAlignment="0" applyProtection="0"/>
  </cellStyleXfs>
  <cellXfs count="296">
    <xf numFmtId="0" fontId="0" fillId="0" borderId="0" xfId="0"/>
    <xf numFmtId="0" fontId="0" fillId="0" borderId="2" xfId="0" applyBorder="1"/>
    <xf numFmtId="0" fontId="0" fillId="0" borderId="2" xfId="0" applyBorder="1" applyAlignment="1">
      <alignment horizontal="center"/>
    </xf>
    <xf numFmtId="0" fontId="0" fillId="0" borderId="8" xfId="0" applyBorder="1"/>
    <xf numFmtId="0" fontId="0" fillId="0" borderId="8" xfId="0" applyBorder="1" applyAlignment="1">
      <alignment horizontal="center"/>
    </xf>
    <xf numFmtId="0" fontId="1" fillId="0" borderId="7" xfId="0" applyFont="1" applyBorder="1"/>
    <xf numFmtId="0" fontId="1" fillId="0" borderId="2" xfId="0" applyFont="1" applyBorder="1"/>
    <xf numFmtId="0" fontId="1" fillId="0" borderId="7" xfId="0" applyFont="1" applyBorder="1" applyAlignment="1">
      <alignment horizontal="center"/>
    </xf>
    <xf numFmtId="0" fontId="1" fillId="0" borderId="2" xfId="0" applyFont="1" applyBorder="1" applyAlignment="1">
      <alignment horizontal="center"/>
    </xf>
    <xf numFmtId="3" fontId="4" fillId="0" borderId="0" xfId="0" applyNumberFormat="1" applyFont="1" applyAlignment="1">
      <alignment horizontal="left" vertical="center"/>
    </xf>
    <xf numFmtId="0" fontId="4" fillId="0" borderId="0" xfId="0" applyFont="1" applyAlignment="1">
      <alignment vertical="center"/>
    </xf>
    <xf numFmtId="0" fontId="5" fillId="0" borderId="0" xfId="0" applyFont="1" applyAlignment="1">
      <alignment horizontal="center" vertical="center"/>
    </xf>
    <xf numFmtId="166" fontId="4" fillId="0" borderId="1" xfId="0" applyNumberFormat="1"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0" borderId="0" xfId="0" applyFont="1" applyAlignment="1">
      <alignment horizontal="center" vertical="center"/>
    </xf>
    <xf numFmtId="0" fontId="4" fillId="2" borderId="1" xfId="0" applyFont="1" applyFill="1" applyBorder="1" applyAlignment="1">
      <alignment horizontal="center" vertical="center" wrapText="1"/>
    </xf>
    <xf numFmtId="9" fontId="4" fillId="0" borderId="0" xfId="6" applyFont="1" applyFill="1" applyAlignment="1">
      <alignment vertical="center"/>
    </xf>
    <xf numFmtId="0" fontId="8" fillId="2" borderId="21" xfId="0" applyFont="1" applyFill="1" applyBorder="1" applyAlignment="1">
      <alignment vertical="center" wrapText="1"/>
    </xf>
    <xf numFmtId="0" fontId="9" fillId="2" borderId="1" xfId="0" applyFont="1" applyFill="1" applyBorder="1" applyAlignment="1">
      <alignment vertical="center" wrapText="1"/>
    </xf>
    <xf numFmtId="166" fontId="0" fillId="2" borderId="0" xfId="3" applyFont="1" applyFill="1" applyAlignment="1">
      <alignment vertical="center"/>
    </xf>
    <xf numFmtId="4" fontId="0" fillId="2" borderId="1" xfId="0" applyNumberFormat="1" applyFill="1" applyBorder="1" applyAlignment="1">
      <alignment horizontal="center" vertical="center" wrapText="1"/>
    </xf>
    <xf numFmtId="167" fontId="4" fillId="2" borderId="1" xfId="3" applyNumberFormat="1" applyFont="1" applyFill="1" applyBorder="1" applyAlignment="1">
      <alignment vertical="center" wrapText="1"/>
    </xf>
    <xf numFmtId="4" fontId="4" fillId="0" borderId="0" xfId="0" applyNumberFormat="1" applyFont="1" applyAlignment="1">
      <alignment vertical="center"/>
    </xf>
    <xf numFmtId="168" fontId="4" fillId="0" borderId="0" xfId="0" applyNumberFormat="1" applyFont="1" applyAlignment="1">
      <alignment vertical="center"/>
    </xf>
    <xf numFmtId="0" fontId="8" fillId="2" borderId="28" xfId="0" applyFont="1" applyFill="1" applyBorder="1" applyAlignment="1">
      <alignment vertical="center" wrapText="1"/>
    </xf>
    <xf numFmtId="4" fontId="1" fillId="2" borderId="1" xfId="0" applyNumberFormat="1" applyFont="1" applyFill="1" applyBorder="1" applyAlignment="1">
      <alignment horizontal="center" vertical="center" wrapText="1"/>
    </xf>
    <xf numFmtId="167" fontId="1" fillId="2" borderId="1" xfId="0" applyNumberFormat="1" applyFont="1" applyFill="1" applyBorder="1" applyAlignment="1">
      <alignment horizontal="center" vertical="center" wrapText="1"/>
    </xf>
    <xf numFmtId="166" fontId="4" fillId="2" borderId="1" xfId="3" applyFont="1" applyFill="1" applyBorder="1" applyAlignment="1">
      <alignment vertical="center" wrapText="1"/>
    </xf>
    <xf numFmtId="0" fontId="10" fillId="2" borderId="1" xfId="0" applyFont="1" applyFill="1" applyBorder="1" applyAlignment="1">
      <alignment horizontal="center" vertical="center"/>
    </xf>
    <xf numFmtId="0" fontId="11" fillId="2" borderId="26" xfId="0" applyFont="1" applyFill="1" applyBorder="1" applyAlignment="1">
      <alignment horizontal="justify" vertical="center" wrapText="1"/>
    </xf>
    <xf numFmtId="169" fontId="10" fillId="2" borderId="1" xfId="2" applyNumberFormat="1" applyFont="1" applyFill="1" applyBorder="1" applyAlignment="1">
      <alignment horizontal="center" vertical="center"/>
    </xf>
    <xf numFmtId="170" fontId="9" fillId="2" borderId="1" xfId="0" applyNumberFormat="1" applyFont="1" applyFill="1" applyBorder="1" applyAlignment="1">
      <alignment horizontal="left" vertical="center" wrapText="1"/>
    </xf>
    <xf numFmtId="171" fontId="9" fillId="2" borderId="1" xfId="0" applyNumberFormat="1" applyFont="1" applyFill="1" applyBorder="1" applyAlignment="1">
      <alignment horizontal="left" vertical="center" wrapText="1"/>
    </xf>
    <xf numFmtId="44" fontId="9" fillId="2" borderId="1" xfId="2"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10" fillId="2" borderId="26" xfId="0" applyFont="1" applyFill="1" applyBorder="1" applyAlignment="1">
      <alignment horizontal="justify" vertical="center" wrapText="1"/>
    </xf>
    <xf numFmtId="0" fontId="5" fillId="2" borderId="1" xfId="0" applyFont="1" applyFill="1" applyBorder="1" applyAlignment="1">
      <alignment vertical="center" wrapText="1"/>
    </xf>
    <xf numFmtId="170" fontId="7" fillId="2" borderId="1" xfId="0" applyNumberFormat="1" applyFont="1" applyFill="1" applyBorder="1" applyAlignment="1">
      <alignment horizontal="left" vertical="center" wrapText="1"/>
    </xf>
    <xf numFmtId="0" fontId="5" fillId="2" borderId="1" xfId="0" applyFont="1" applyFill="1" applyBorder="1" applyAlignment="1">
      <alignment horizontal="center" vertical="center" wrapText="1"/>
    </xf>
    <xf numFmtId="0" fontId="10" fillId="2" borderId="26" xfId="0" applyFont="1" applyFill="1" applyBorder="1" applyAlignment="1">
      <alignment horizontal="justify" vertical="center"/>
    </xf>
    <xf numFmtId="171" fontId="12" fillId="2" borderId="21" xfId="0" applyNumberFormat="1" applyFont="1" applyFill="1" applyBorder="1" applyAlignment="1">
      <alignment horizontal="center" vertical="center" wrapText="1"/>
    </xf>
    <xf numFmtId="44" fontId="7" fillId="2" borderId="21" xfId="0" applyNumberFormat="1" applyFont="1" applyFill="1" applyBorder="1" applyAlignment="1">
      <alignment horizontal="left" vertical="center" wrapText="1"/>
    </xf>
    <xf numFmtId="167" fontId="7" fillId="2" borderId="21" xfId="3" applyNumberFormat="1" applyFont="1" applyFill="1" applyBorder="1" applyAlignment="1">
      <alignment vertical="center" wrapText="1"/>
    </xf>
    <xf numFmtId="166" fontId="4" fillId="2" borderId="21" xfId="3" applyFont="1" applyFill="1" applyBorder="1" applyAlignment="1">
      <alignment vertical="center" wrapText="1"/>
    </xf>
    <xf numFmtId="0" fontId="4" fillId="2" borderId="0" xfId="0" applyFont="1" applyFill="1" applyAlignment="1">
      <alignment vertical="center"/>
    </xf>
    <xf numFmtId="9" fontId="4" fillId="2" borderId="0" xfId="6" applyFont="1" applyFill="1" applyAlignment="1">
      <alignment vertical="center"/>
    </xf>
    <xf numFmtId="0" fontId="8" fillId="2" borderId="30" xfId="0" applyFont="1" applyFill="1" applyBorder="1" applyAlignment="1">
      <alignment vertical="center" wrapText="1"/>
    </xf>
    <xf numFmtId="0" fontId="4" fillId="2" borderId="22" xfId="0" applyFont="1" applyFill="1" applyBorder="1" applyAlignment="1">
      <alignment horizontal="center" vertical="center" wrapText="1"/>
    </xf>
    <xf numFmtId="0" fontId="4" fillId="2" borderId="22" xfId="0" applyFont="1" applyFill="1" applyBorder="1" applyAlignment="1">
      <alignment vertical="center" wrapText="1"/>
    </xf>
    <xf numFmtId="0" fontId="9" fillId="2" borderId="22" xfId="0" applyFont="1" applyFill="1" applyBorder="1" applyAlignment="1">
      <alignment horizontal="center" vertical="center" wrapText="1"/>
    </xf>
    <xf numFmtId="166" fontId="9" fillId="2" borderId="22" xfId="3" applyFont="1" applyFill="1" applyBorder="1" applyAlignment="1">
      <alignment horizontal="center" vertical="center" wrapText="1"/>
    </xf>
    <xf numFmtId="4" fontId="13" fillId="2" borderId="22" xfId="0" applyNumberFormat="1" applyFont="1" applyFill="1" applyBorder="1" applyAlignment="1">
      <alignment horizontal="center" vertical="center" wrapText="1"/>
    </xf>
    <xf numFmtId="167" fontId="9" fillId="2" borderId="22" xfId="3" applyNumberFormat="1" applyFont="1" applyFill="1" applyBorder="1" applyAlignment="1">
      <alignment horizontal="center" vertical="center" wrapText="1"/>
    </xf>
    <xf numFmtId="166" fontId="4" fillId="2" borderId="22" xfId="3" applyFont="1" applyFill="1" applyBorder="1" applyAlignment="1">
      <alignment horizontal="center" vertical="center" wrapText="1"/>
    </xf>
    <xf numFmtId="0" fontId="8" fillId="2" borderId="24" xfId="0" applyFont="1" applyFill="1" applyBorder="1" applyAlignment="1">
      <alignment vertical="center" wrapText="1"/>
    </xf>
    <xf numFmtId="0" fontId="4" fillId="2" borderId="17" xfId="0" applyFont="1" applyFill="1" applyBorder="1" applyAlignment="1">
      <alignment horizontal="center" vertical="center" wrapText="1"/>
    </xf>
    <xf numFmtId="166" fontId="4" fillId="2" borderId="1" xfId="3" applyFont="1" applyFill="1" applyBorder="1" applyAlignment="1">
      <alignment horizontal="center" vertical="center" wrapText="1"/>
    </xf>
    <xf numFmtId="44" fontId="4" fillId="2" borderId="0" xfId="0" applyNumberFormat="1" applyFont="1" applyFill="1" applyAlignment="1">
      <alignment vertical="center"/>
    </xf>
    <xf numFmtId="167" fontId="5" fillId="2" borderId="1" xfId="3" applyNumberFormat="1" applyFont="1" applyFill="1" applyBorder="1" applyAlignment="1">
      <alignment horizontal="center" vertical="center" wrapText="1"/>
    </xf>
    <xf numFmtId="166" fontId="5" fillId="2" borderId="1" xfId="3" applyFont="1" applyFill="1" applyBorder="1" applyAlignment="1">
      <alignment horizontal="center" vertical="center"/>
    </xf>
    <xf numFmtId="0" fontId="14" fillId="2" borderId="0" xfId="0" applyFont="1" applyFill="1" applyAlignment="1">
      <alignment vertical="center"/>
    </xf>
    <xf numFmtId="165" fontId="4" fillId="2" borderId="0" xfId="2" applyFont="1" applyFill="1" applyAlignment="1">
      <alignment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167" fontId="4" fillId="2" borderId="1" xfId="3" applyNumberFormat="1" applyFont="1" applyFill="1" applyBorder="1" applyAlignment="1">
      <alignment horizontal="center" vertical="center" wrapText="1"/>
    </xf>
    <xf numFmtId="43" fontId="16" fillId="2" borderId="0" xfId="4" applyFont="1" applyFill="1" applyBorder="1" applyAlignment="1">
      <alignment horizontal="center" vertical="center" wrapText="1"/>
    </xf>
    <xf numFmtId="167" fontId="5" fillId="2" borderId="2" xfId="3" applyNumberFormat="1" applyFont="1" applyFill="1" applyBorder="1" applyAlignment="1">
      <alignment horizontal="center" vertical="center" wrapText="1"/>
    </xf>
    <xf numFmtId="43" fontId="16" fillId="0" borderId="0" xfId="4" applyFont="1" applyFill="1" applyBorder="1" applyAlignment="1">
      <alignment horizontal="center" vertical="center" wrapText="1"/>
    </xf>
    <xf numFmtId="165" fontId="4" fillId="0" borderId="0" xfId="2" applyFont="1" applyFill="1" applyAlignment="1">
      <alignment vertical="center"/>
    </xf>
    <xf numFmtId="0" fontId="5" fillId="2" borderId="17" xfId="0" applyFont="1" applyFill="1" applyBorder="1" applyAlignment="1">
      <alignment vertical="center" wrapText="1"/>
    </xf>
    <xf numFmtId="0" fontId="4" fillId="0" borderId="0" xfId="0" applyFont="1" applyAlignment="1">
      <alignment horizontal="center" vertical="center"/>
    </xf>
    <xf numFmtId="0" fontId="15" fillId="2" borderId="17" xfId="0" applyFont="1" applyFill="1" applyBorder="1" applyAlignment="1">
      <alignment horizontal="center" vertical="center" wrapText="1"/>
    </xf>
    <xf numFmtId="167" fontId="4" fillId="2" borderId="1" xfId="3" applyNumberFormat="1" applyFont="1" applyFill="1" applyBorder="1" applyAlignment="1">
      <alignment horizontal="center" vertical="center"/>
    </xf>
    <xf numFmtId="166" fontId="4" fillId="2" borderId="1" xfId="3" applyFont="1" applyFill="1" applyBorder="1" applyAlignment="1">
      <alignment horizontal="center" vertical="center"/>
    </xf>
    <xf numFmtId="43" fontId="4" fillId="2" borderId="1" xfId="4" applyFont="1" applyFill="1" applyBorder="1" applyAlignment="1">
      <alignment vertical="center"/>
    </xf>
    <xf numFmtId="43" fontId="16" fillId="2" borderId="0" xfId="4" applyFont="1" applyFill="1" applyBorder="1" applyAlignment="1">
      <alignment vertical="center"/>
    </xf>
    <xf numFmtId="167" fontId="5" fillId="2" borderId="1" xfId="3" applyNumberFormat="1" applyFont="1" applyFill="1" applyBorder="1" applyAlignment="1">
      <alignment horizontal="center" vertical="center"/>
    </xf>
    <xf numFmtId="166" fontId="4" fillId="2" borderId="1" xfId="3" applyFont="1" applyFill="1" applyBorder="1" applyAlignment="1">
      <alignment vertical="center"/>
    </xf>
    <xf numFmtId="43" fontId="16" fillId="0" borderId="0" xfId="4" applyFont="1" applyFill="1" applyBorder="1" applyAlignment="1">
      <alignment vertical="center"/>
    </xf>
    <xf numFmtId="0" fontId="4" fillId="2" borderId="21" xfId="0" applyFont="1" applyFill="1" applyBorder="1" applyAlignment="1">
      <alignment horizontal="center" vertical="center"/>
    </xf>
    <xf numFmtId="0" fontId="9" fillId="2" borderId="1" xfId="0" applyFont="1" applyFill="1" applyBorder="1" applyAlignment="1">
      <alignment horizontal="left" vertical="center" wrapText="1"/>
    </xf>
    <xf numFmtId="167" fontId="4" fillId="2" borderId="21" xfId="3" applyNumberFormat="1" applyFont="1" applyFill="1" applyBorder="1" applyAlignment="1">
      <alignment horizontal="center" vertical="center"/>
    </xf>
    <xf numFmtId="0" fontId="4" fillId="2" borderId="21" xfId="0" applyFont="1" applyFill="1" applyBorder="1" applyAlignment="1">
      <alignment vertical="center"/>
    </xf>
    <xf numFmtId="167" fontId="5" fillId="2" borderId="21" xfId="3"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0" fillId="2" borderId="1" xfId="0" applyFill="1" applyBorder="1" applyAlignment="1">
      <alignment horizontal="center" vertical="center"/>
    </xf>
    <xf numFmtId="4" fontId="0" fillId="2" borderId="1" xfId="2" applyNumberFormat="1" applyFont="1" applyFill="1" applyBorder="1" applyAlignment="1">
      <alignment horizontal="right" vertical="center" wrapText="1"/>
    </xf>
    <xf numFmtId="43" fontId="0" fillId="2" borderId="1" xfId="4" applyFont="1" applyFill="1" applyBorder="1" applyAlignment="1">
      <alignment horizontal="center" vertical="center"/>
    </xf>
    <xf numFmtId="172" fontId="0" fillId="2" borderId="1" xfId="0" applyNumberFormat="1" applyFill="1" applyBorder="1" applyAlignment="1">
      <alignment horizontal="center" vertical="center"/>
    </xf>
    <xf numFmtId="43" fontId="4" fillId="2" borderId="1" xfId="0" applyNumberFormat="1" applyFont="1" applyFill="1" applyBorder="1" applyAlignment="1">
      <alignment horizontal="center" vertical="center"/>
    </xf>
    <xf numFmtId="43" fontId="4" fillId="2" borderId="1" xfId="0" applyNumberFormat="1" applyFont="1" applyFill="1" applyBorder="1" applyAlignment="1">
      <alignment vertical="center"/>
    </xf>
    <xf numFmtId="43" fontId="16" fillId="2" borderId="0" xfId="0" applyNumberFormat="1" applyFont="1" applyFill="1" applyAlignment="1">
      <alignment vertical="center"/>
    </xf>
    <xf numFmtId="43" fontId="4" fillId="2" borderId="0" xfId="4" applyFont="1" applyFill="1" applyAlignment="1">
      <alignment vertical="center"/>
    </xf>
    <xf numFmtId="4" fontId="0" fillId="2" borderId="1" xfId="4" applyNumberFormat="1" applyFont="1" applyFill="1" applyBorder="1" applyAlignment="1">
      <alignment horizontal="right" vertical="center"/>
    </xf>
    <xf numFmtId="43" fontId="7" fillId="2" borderId="21" xfId="3" applyNumberFormat="1" applyFont="1" applyFill="1" applyBorder="1" applyAlignment="1">
      <alignment horizontal="center" vertical="center" wrapText="1"/>
    </xf>
    <xf numFmtId="166" fontId="7" fillId="2" borderId="21" xfId="3" applyFont="1" applyFill="1" applyBorder="1" applyAlignment="1">
      <alignment horizontal="center" vertical="center" wrapText="1"/>
    </xf>
    <xf numFmtId="167" fontId="7" fillId="2" borderId="21" xfId="3" applyNumberFormat="1" applyFont="1" applyFill="1" applyBorder="1" applyAlignment="1">
      <alignment horizontal="center" vertical="center" wrapText="1"/>
    </xf>
    <xf numFmtId="43" fontId="7" fillId="2" borderId="21" xfId="0" applyNumberFormat="1" applyFont="1" applyFill="1" applyBorder="1" applyAlignment="1">
      <alignment horizontal="center" vertical="center" wrapText="1"/>
    </xf>
    <xf numFmtId="43" fontId="16" fillId="0" borderId="0" xfId="0" applyNumberFormat="1" applyFont="1" applyAlignment="1">
      <alignment vertical="center"/>
    </xf>
    <xf numFmtId="43" fontId="4" fillId="0" borderId="0" xfId="4" applyFont="1" applyFill="1" applyAlignment="1">
      <alignment vertical="center"/>
    </xf>
    <xf numFmtId="0" fontId="4" fillId="0" borderId="11" xfId="0" applyFont="1" applyBorder="1" applyAlignment="1">
      <alignment vertical="center"/>
    </xf>
    <xf numFmtId="0" fontId="4" fillId="0" borderId="29" xfId="0" applyFont="1" applyBorder="1" applyAlignment="1">
      <alignment vertical="center"/>
    </xf>
    <xf numFmtId="0" fontId="9"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166" fontId="0" fillId="0" borderId="0" xfId="3" applyFont="1" applyAlignment="1">
      <alignment vertical="center"/>
    </xf>
    <xf numFmtId="167" fontId="0" fillId="2" borderId="1" xfId="0" applyNumberFormat="1" applyFill="1" applyBorder="1" applyAlignment="1">
      <alignment horizontal="center" vertical="center" wrapText="1"/>
    </xf>
    <xf numFmtId="167" fontId="4" fillId="2" borderId="1" xfId="0" applyNumberFormat="1" applyFont="1" applyFill="1" applyBorder="1" applyAlignment="1">
      <alignment vertical="center"/>
    </xf>
    <xf numFmtId="166" fontId="9" fillId="2" borderId="1" xfId="3" applyFont="1" applyFill="1" applyBorder="1" applyAlignment="1">
      <alignment horizontal="center" vertical="center" wrapText="1"/>
    </xf>
    <xf numFmtId="0" fontId="9" fillId="2" borderId="6" xfId="0" applyFont="1" applyFill="1" applyBorder="1" applyAlignment="1">
      <alignment horizontal="center" vertical="center" wrapText="1"/>
    </xf>
    <xf numFmtId="0" fontId="0" fillId="2" borderId="1" xfId="0" applyFill="1" applyBorder="1" applyAlignment="1">
      <alignment horizontal="justify" vertical="center" wrapText="1"/>
    </xf>
    <xf numFmtId="167" fontId="13" fillId="2" borderId="1" xfId="0" applyNumberFormat="1" applyFont="1" applyFill="1" applyBorder="1" applyAlignment="1">
      <alignment horizontal="right" vertical="center" wrapText="1"/>
    </xf>
    <xf numFmtId="167" fontId="5" fillId="2" borderId="1" xfId="0" applyNumberFormat="1" applyFont="1" applyFill="1" applyBorder="1" applyAlignment="1">
      <alignment vertical="center"/>
    </xf>
    <xf numFmtId="4" fontId="12" fillId="2" borderId="1" xfId="0" applyNumberFormat="1" applyFont="1" applyFill="1" applyBorder="1" applyAlignment="1">
      <alignment horizontal="center" vertical="center" wrapText="1"/>
    </xf>
    <xf numFmtId="4" fontId="12" fillId="2" borderId="1" xfId="0" applyNumberFormat="1" applyFont="1" applyFill="1" applyBorder="1" applyAlignment="1">
      <alignment vertical="center" wrapText="1"/>
    </xf>
    <xf numFmtId="3" fontId="12" fillId="2" borderId="6" xfId="0" applyNumberFormat="1" applyFont="1" applyFill="1" applyBorder="1" applyAlignment="1">
      <alignment horizontal="right" vertical="center" wrapText="1"/>
    </xf>
    <xf numFmtId="167" fontId="7" fillId="2" borderId="1" xfId="3" applyNumberFormat="1" applyFont="1" applyFill="1" applyBorder="1" applyAlignment="1">
      <alignment horizontal="center" vertical="center" wrapText="1"/>
    </xf>
    <xf numFmtId="4" fontId="7" fillId="2" borderId="1" xfId="3" applyNumberFormat="1" applyFont="1" applyFill="1" applyBorder="1" applyAlignment="1">
      <alignment horizontal="center" vertical="center" wrapText="1"/>
    </xf>
    <xf numFmtId="4" fontId="7" fillId="2" borderId="1" xfId="3" applyNumberFormat="1" applyFont="1" applyFill="1" applyBorder="1" applyAlignment="1">
      <alignment vertical="center" wrapText="1"/>
    </xf>
    <xf numFmtId="166" fontId="7" fillId="2" borderId="6" xfId="3" applyFont="1" applyFill="1" applyBorder="1" applyAlignment="1">
      <alignment horizontal="center" vertical="center" wrapText="1"/>
    </xf>
    <xf numFmtId="4" fontId="5" fillId="2" borderId="1" xfId="3" applyNumberFormat="1" applyFont="1" applyFill="1" applyBorder="1" applyAlignment="1">
      <alignment horizontal="center" vertical="center"/>
    </xf>
    <xf numFmtId="166" fontId="5" fillId="2" borderId="6" xfId="3" applyFont="1" applyFill="1" applyBorder="1" applyAlignment="1">
      <alignment horizontal="center" vertical="center"/>
    </xf>
    <xf numFmtId="166" fontId="5" fillId="2" borderId="1" xfId="3" applyFont="1" applyFill="1" applyBorder="1" applyAlignment="1">
      <alignment vertical="center"/>
    </xf>
    <xf numFmtId="167" fontId="5" fillId="2" borderId="1" xfId="5" applyNumberFormat="1" applyFont="1" applyFill="1" applyBorder="1" applyAlignment="1">
      <alignment vertical="center"/>
    </xf>
    <xf numFmtId="41" fontId="5" fillId="2" borderId="6" xfId="5" applyFont="1" applyFill="1" applyBorder="1" applyAlignment="1">
      <alignment vertical="center"/>
    </xf>
    <xf numFmtId="167" fontId="5" fillId="2" borderId="9" xfId="3" applyNumberFormat="1" applyFont="1" applyFill="1" applyBorder="1" applyAlignment="1">
      <alignment vertical="center"/>
    </xf>
    <xf numFmtId="172" fontId="5" fillId="2" borderId="10" xfId="0" applyNumberFormat="1" applyFont="1" applyFill="1" applyBorder="1" applyAlignment="1">
      <alignment vertical="center"/>
    </xf>
    <xf numFmtId="0" fontId="4" fillId="0" borderId="33" xfId="0" applyFont="1" applyBorder="1" applyAlignment="1">
      <alignment vertical="center"/>
    </xf>
    <xf numFmtId="166" fontId="4" fillId="2" borderId="0" xfId="3" applyFont="1" applyFill="1" applyAlignment="1">
      <alignment vertical="center"/>
    </xf>
    <xf numFmtId="171" fontId="5" fillId="2" borderId="0" xfId="3" applyNumberFormat="1" applyFont="1" applyFill="1" applyBorder="1" applyAlignment="1">
      <alignment vertical="center"/>
    </xf>
    <xf numFmtId="166" fontId="4" fillId="0" borderId="0" xfId="0" applyNumberFormat="1" applyFont="1" applyAlignment="1">
      <alignment vertical="center"/>
    </xf>
    <xf numFmtId="167" fontId="4" fillId="0" borderId="0" xfId="0" applyNumberFormat="1" applyFont="1" applyAlignment="1">
      <alignment vertical="center"/>
    </xf>
    <xf numFmtId="167" fontId="4" fillId="0" borderId="0" xfId="0" applyNumberFormat="1" applyFont="1" applyAlignment="1">
      <alignment horizontal="center" vertical="center"/>
    </xf>
    <xf numFmtId="0" fontId="4" fillId="2" borderId="0" xfId="0" applyFont="1" applyFill="1" applyAlignment="1">
      <alignment horizontal="center" vertical="center"/>
    </xf>
    <xf numFmtId="3" fontId="4" fillId="0" borderId="0" xfId="0" applyNumberFormat="1" applyFont="1" applyAlignment="1">
      <alignment vertical="center"/>
    </xf>
    <xf numFmtId="166" fontId="4" fillId="0" borderId="0" xfId="0" applyNumberFormat="1" applyFont="1" applyAlignment="1">
      <alignment horizontal="center" vertical="center"/>
    </xf>
    <xf numFmtId="3" fontId="4" fillId="2" borderId="0" xfId="0" applyNumberFormat="1" applyFont="1" applyFill="1" applyAlignment="1">
      <alignment vertical="center"/>
    </xf>
    <xf numFmtId="17" fontId="19" fillId="3" borderId="22" xfId="0" applyNumberFormat="1" applyFont="1" applyFill="1" applyBorder="1" applyAlignment="1">
      <alignment horizontal="center" vertical="center"/>
    </xf>
    <xf numFmtId="17" fontId="19" fillId="3" borderId="1" xfId="0" applyNumberFormat="1" applyFont="1" applyFill="1" applyBorder="1" applyAlignment="1">
      <alignment horizontal="center" vertical="center"/>
    </xf>
    <xf numFmtId="0" fontId="19" fillId="0" borderId="17" xfId="0" applyFont="1" applyBorder="1" applyAlignment="1">
      <alignment vertical="center" wrapText="1"/>
    </xf>
    <xf numFmtId="17" fontId="19" fillId="2" borderId="1" xfId="0" applyNumberFormat="1" applyFont="1" applyFill="1" applyBorder="1" applyAlignment="1">
      <alignment horizontal="center" vertical="center"/>
    </xf>
    <xf numFmtId="17" fontId="19" fillId="2" borderId="17" xfId="0" applyNumberFormat="1" applyFont="1" applyFill="1" applyBorder="1" applyAlignment="1">
      <alignment horizontal="center" vertical="center"/>
    </xf>
    <xf numFmtId="17" fontId="19" fillId="4" borderId="1" xfId="0" applyNumberFormat="1" applyFont="1" applyFill="1" applyBorder="1" applyAlignment="1">
      <alignment horizontal="center" vertical="center"/>
    </xf>
    <xf numFmtId="17" fontId="19" fillId="5" borderId="1" xfId="0" applyNumberFormat="1" applyFont="1" applyFill="1" applyBorder="1" applyAlignment="1">
      <alignment horizontal="center" vertical="center"/>
    </xf>
    <xf numFmtId="17" fontId="19" fillId="6" borderId="1" xfId="0" applyNumberFormat="1" applyFont="1" applyFill="1" applyBorder="1" applyAlignment="1">
      <alignment horizontal="center" vertical="center"/>
    </xf>
    <xf numFmtId="0" fontId="19" fillId="3" borderId="17" xfId="0" applyFont="1" applyFill="1" applyBorder="1" applyAlignment="1">
      <alignment vertical="center" wrapText="1"/>
    </xf>
    <xf numFmtId="0" fontId="19" fillId="0" borderId="17" xfId="0" applyFont="1" applyBorder="1" applyAlignment="1">
      <alignment horizontal="left" vertical="center" wrapText="1"/>
    </xf>
    <xf numFmtId="0" fontId="0" fillId="5" borderId="0" xfId="0" applyFill="1"/>
    <xf numFmtId="0" fontId="19" fillId="3" borderId="17" xfId="0" applyFont="1" applyFill="1" applyBorder="1" applyAlignment="1">
      <alignment horizontal="left" vertical="center" wrapText="1"/>
    </xf>
    <xf numFmtId="0" fontId="19" fillId="0" borderId="1" xfId="0" applyFont="1" applyBorder="1" applyAlignment="1">
      <alignment horizontal="left" vertical="center" wrapText="1"/>
    </xf>
    <xf numFmtId="0" fontId="19" fillId="0" borderId="0" xfId="0" applyFont="1" applyAlignment="1">
      <alignment vertical="center" wrapText="1"/>
    </xf>
    <xf numFmtId="0" fontId="19" fillId="0" borderId="0" xfId="0" applyFont="1"/>
    <xf numFmtId="0" fontId="0" fillId="4" borderId="0" xfId="0" applyFill="1"/>
    <xf numFmtId="0" fontId="0" fillId="6" borderId="0" xfId="0" applyFill="1"/>
    <xf numFmtId="0" fontId="19" fillId="0" borderId="0" xfId="0" applyFont="1" applyAlignment="1">
      <alignment vertical="center"/>
    </xf>
    <xf numFmtId="0" fontId="5" fillId="0" borderId="0" xfId="0" applyFont="1" applyAlignment="1">
      <alignment vertical="center"/>
    </xf>
    <xf numFmtId="0" fontId="0" fillId="0" borderId="26" xfId="0" applyBorder="1" applyAlignment="1">
      <alignment horizontal="justify" vertical="center" wrapText="1"/>
    </xf>
    <xf numFmtId="0" fontId="0" fillId="0" borderId="2" xfId="0" applyBorder="1" applyAlignment="1">
      <alignment horizontal="justify" vertical="center" wrapText="1"/>
    </xf>
    <xf numFmtId="0" fontId="0" fillId="0" borderId="8" xfId="0" applyBorder="1" applyAlignment="1">
      <alignment horizontal="justify" vertical="center" wrapText="1"/>
    </xf>
    <xf numFmtId="0" fontId="1" fillId="0" borderId="21" xfId="0" applyFont="1" applyBorder="1" applyAlignment="1">
      <alignment horizontal="center" vertical="center"/>
    </xf>
    <xf numFmtId="0" fontId="1" fillId="0" borderId="28" xfId="0" applyFont="1" applyBorder="1" applyAlignment="1">
      <alignment horizontal="center" vertical="center"/>
    </xf>
    <xf numFmtId="0" fontId="1" fillId="0" borderId="22" xfId="0" applyFont="1" applyBorder="1" applyAlignment="1">
      <alignment horizontal="center" vertical="center"/>
    </xf>
    <xf numFmtId="0" fontId="0" fillId="0" borderId="1" xfId="0" applyBorder="1" applyAlignment="1">
      <alignment horizontal="justify" vertical="center" wrapText="1"/>
    </xf>
    <xf numFmtId="0" fontId="0" fillId="0" borderId="6" xfId="0" applyBorder="1" applyAlignment="1">
      <alignment horizontal="justify" vertical="center" wrapText="1"/>
    </xf>
    <xf numFmtId="0" fontId="0" fillId="0" borderId="9" xfId="0" applyBorder="1" applyAlignment="1">
      <alignment horizontal="justify" vertical="center" wrapText="1"/>
    </xf>
    <xf numFmtId="0" fontId="0" fillId="0" borderId="10" xfId="0" applyBorder="1" applyAlignment="1">
      <alignment horizontal="justify"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14" xfId="0" applyFont="1" applyBorder="1" applyAlignment="1">
      <alignment horizontal="center" vertical="center"/>
    </xf>
    <xf numFmtId="0" fontId="1" fillId="0" borderId="25" xfId="0" applyFont="1" applyBorder="1" applyAlignment="1">
      <alignment horizontal="center" vertical="center"/>
    </xf>
    <xf numFmtId="0" fontId="1" fillId="0" borderId="5" xfId="0" applyFont="1" applyBorder="1" applyAlignment="1">
      <alignment horizontal="center" vertical="center"/>
    </xf>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0" fillId="0" borderId="3" xfId="0" applyBorder="1" applyAlignment="1">
      <alignment horizontal="justify" vertical="center" wrapText="1"/>
    </xf>
    <xf numFmtId="0" fontId="0" fillId="0" borderId="4" xfId="0" applyBorder="1" applyAlignment="1">
      <alignment horizontal="justify" vertical="center" wrapText="1"/>
    </xf>
    <xf numFmtId="0" fontId="1" fillId="0" borderId="11"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center" vertical="center"/>
    </xf>
    <xf numFmtId="0" fontId="1" fillId="0" borderId="17" xfId="0" applyFont="1" applyBorder="1" applyAlignment="1">
      <alignment horizontal="center" vertical="center"/>
    </xf>
    <xf numFmtId="0" fontId="5" fillId="2" borderId="1"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47" xfId="0" applyFont="1" applyFill="1" applyBorder="1" applyAlignment="1">
      <alignment horizontal="center" vertical="center"/>
    </xf>
    <xf numFmtId="0" fontId="5" fillId="2" borderId="48" xfId="0" applyFont="1" applyFill="1" applyBorder="1" applyAlignment="1">
      <alignment horizontal="center" vertical="center"/>
    </xf>
    <xf numFmtId="0" fontId="5" fillId="2" borderId="49" xfId="0" applyFont="1" applyFill="1" applyBorder="1" applyAlignment="1">
      <alignment horizontal="center" vertical="center"/>
    </xf>
    <xf numFmtId="0" fontId="5" fillId="0" borderId="0" xfId="0" applyFont="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5" fillId="2" borderId="17" xfId="0" applyFont="1" applyFill="1" applyBorder="1" applyAlignment="1">
      <alignment horizontal="left" vertical="center"/>
    </xf>
    <xf numFmtId="0" fontId="5" fillId="2" borderId="1" xfId="0" applyFont="1" applyFill="1" applyBorder="1" applyAlignment="1">
      <alignment horizontal="left" vertical="center"/>
    </xf>
    <xf numFmtId="0" fontId="7" fillId="2" borderId="24"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2" borderId="27" xfId="0" applyFont="1" applyFill="1" applyBorder="1" applyAlignment="1">
      <alignment horizontal="left" vertical="center" wrapText="1"/>
    </xf>
    <xf numFmtId="0" fontId="15" fillId="2" borderId="45" xfId="0" applyFont="1" applyFill="1" applyBorder="1" applyAlignment="1">
      <alignment horizontal="left" vertical="center" wrapText="1"/>
    </xf>
    <xf numFmtId="0" fontId="15" fillId="2" borderId="46"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5" fillId="2" borderId="28" xfId="0" applyFont="1" applyFill="1" applyBorder="1" applyAlignment="1">
      <alignment horizontal="center" vertical="center"/>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15" fillId="2" borderId="23"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7" fillId="2" borderId="1" xfId="0" applyFont="1" applyFill="1" applyBorder="1" applyAlignment="1">
      <alignment horizontal="center" vertical="center"/>
    </xf>
    <xf numFmtId="0" fontId="4" fillId="2" borderId="26" xfId="0" applyFont="1" applyFill="1" applyBorder="1" applyAlignment="1">
      <alignment horizontal="center" vertical="center" wrapText="1"/>
    </xf>
    <xf numFmtId="0" fontId="5" fillId="2" borderId="26"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8" fillId="2" borderId="21"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8" fillId="2" borderId="38" xfId="0" applyFont="1" applyFill="1" applyBorder="1" applyAlignment="1">
      <alignment horizontal="left" vertical="center" wrapText="1"/>
    </xf>
    <xf numFmtId="0" fontId="5" fillId="0" borderId="1" xfId="0" applyFont="1" applyBorder="1" applyAlignment="1">
      <alignment horizontal="center" vertical="center"/>
    </xf>
    <xf numFmtId="0" fontId="6" fillId="0" borderId="26" xfId="0" applyFont="1" applyBorder="1" applyAlignment="1">
      <alignment horizontal="left" vertical="center" wrapText="1"/>
    </xf>
    <xf numFmtId="0" fontId="6" fillId="0" borderId="2" xfId="0" applyFont="1" applyBorder="1" applyAlignment="1">
      <alignment horizontal="left" vertical="center" wrapText="1"/>
    </xf>
    <xf numFmtId="0" fontId="6" fillId="0" borderId="17" xfId="0" applyFont="1" applyBorder="1" applyAlignment="1">
      <alignment horizontal="left" vertical="center" wrapText="1"/>
    </xf>
    <xf numFmtId="0" fontId="7" fillId="2" borderId="21" xfId="0" applyFont="1" applyFill="1" applyBorder="1" applyAlignment="1">
      <alignment horizontal="center" vertical="center"/>
    </xf>
    <xf numFmtId="3" fontId="7" fillId="2"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xf>
    <xf numFmtId="0" fontId="4" fillId="0" borderId="21" xfId="0" applyFont="1" applyBorder="1" applyAlignment="1">
      <alignment horizontal="center" vertical="center"/>
    </xf>
    <xf numFmtId="0" fontId="4" fillId="0" borderId="28" xfId="0" applyFont="1" applyBorder="1" applyAlignment="1">
      <alignment horizontal="center" vertical="center"/>
    </xf>
    <xf numFmtId="0" fontId="4" fillId="0" borderId="22"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33" xfId="0" applyFont="1" applyBorder="1" applyAlignment="1">
      <alignment horizontal="center" vertical="center"/>
    </xf>
    <xf numFmtId="0" fontId="5" fillId="0" borderId="0" xfId="0" applyFont="1" applyAlignment="1">
      <alignment horizontal="center" vertical="center"/>
    </xf>
    <xf numFmtId="0" fontId="5" fillId="0" borderId="30"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20" xfId="0" applyFont="1" applyBorder="1" applyAlignment="1">
      <alignment horizontal="center" vertical="center"/>
    </xf>
    <xf numFmtId="3" fontId="4" fillId="0" borderId="26" xfId="0" applyNumberFormat="1" applyFont="1" applyBorder="1" applyAlignment="1">
      <alignment horizontal="left" vertical="center"/>
    </xf>
    <xf numFmtId="3" fontId="4" fillId="0" borderId="2" xfId="0" applyNumberFormat="1" applyFont="1" applyBorder="1" applyAlignment="1">
      <alignment horizontal="left" vertical="center"/>
    </xf>
    <xf numFmtId="3" fontId="4" fillId="0" borderId="17" xfId="0" applyNumberFormat="1" applyFont="1" applyBorder="1" applyAlignment="1">
      <alignment horizontal="left" vertical="center"/>
    </xf>
    <xf numFmtId="0" fontId="19" fillId="0" borderId="26" xfId="0" applyFont="1" applyBorder="1" applyAlignment="1">
      <alignment horizontal="left" vertical="center" wrapText="1"/>
    </xf>
    <xf numFmtId="0" fontId="19" fillId="0" borderId="17" xfId="0" applyFont="1" applyBorder="1" applyAlignment="1">
      <alignment horizontal="left" vertical="center" wrapText="1"/>
    </xf>
    <xf numFmtId="17" fontId="19" fillId="5" borderId="1" xfId="0" applyNumberFormat="1" applyFont="1" applyFill="1" applyBorder="1" applyAlignment="1">
      <alignment horizontal="center" vertical="center"/>
    </xf>
    <xf numFmtId="17" fontId="19" fillId="5" borderId="26" xfId="0" applyNumberFormat="1" applyFont="1" applyFill="1" applyBorder="1" applyAlignment="1">
      <alignment horizontal="center" vertical="center"/>
    </xf>
    <xf numFmtId="17" fontId="19" fillId="5" borderId="2" xfId="0" applyNumberFormat="1" applyFont="1" applyFill="1" applyBorder="1" applyAlignment="1">
      <alignment horizontal="center" vertical="center"/>
    </xf>
    <xf numFmtId="17" fontId="19" fillId="5" borderId="17" xfId="0" applyNumberFormat="1" applyFont="1" applyFill="1" applyBorder="1" applyAlignment="1">
      <alignment horizontal="center" vertical="center"/>
    </xf>
    <xf numFmtId="0" fontId="0" fillId="0" borderId="0" xfId="0" applyAlignment="1">
      <alignment horizontal="center"/>
    </xf>
    <xf numFmtId="0" fontId="0" fillId="0" borderId="35" xfId="0" applyBorder="1" applyAlignment="1">
      <alignment horizontal="center"/>
    </xf>
    <xf numFmtId="0" fontId="19" fillId="3" borderId="26" xfId="0" applyFont="1" applyFill="1" applyBorder="1" applyAlignment="1">
      <alignment horizontal="left" vertical="center" wrapText="1"/>
    </xf>
    <xf numFmtId="0" fontId="19" fillId="3" borderId="17" xfId="0" applyFont="1" applyFill="1" applyBorder="1" applyAlignment="1">
      <alignment horizontal="left" vertical="center" wrapText="1"/>
    </xf>
    <xf numFmtId="17" fontId="19" fillId="3" borderId="26" xfId="0" applyNumberFormat="1" applyFont="1" applyFill="1" applyBorder="1" applyAlignment="1">
      <alignment horizontal="center" vertical="center"/>
    </xf>
    <xf numFmtId="17" fontId="19" fillId="3" borderId="2" xfId="0" applyNumberFormat="1" applyFont="1" applyFill="1" applyBorder="1" applyAlignment="1">
      <alignment horizontal="center" vertical="center"/>
    </xf>
    <xf numFmtId="17" fontId="19" fillId="3" borderId="17" xfId="0" applyNumberFormat="1" applyFont="1" applyFill="1" applyBorder="1" applyAlignment="1">
      <alignment horizontal="center" vertical="center"/>
    </xf>
    <xf numFmtId="17" fontId="19" fillId="3" borderId="1" xfId="0" applyNumberFormat="1" applyFont="1" applyFill="1" applyBorder="1" applyAlignment="1">
      <alignment horizontal="center" vertical="center"/>
    </xf>
    <xf numFmtId="17" fontId="19" fillId="2" borderId="26" xfId="0" applyNumberFormat="1" applyFont="1" applyFill="1" applyBorder="1" applyAlignment="1">
      <alignment horizontal="center" vertical="center"/>
    </xf>
    <xf numFmtId="17" fontId="19" fillId="2" borderId="2" xfId="0" applyNumberFormat="1" applyFont="1" applyFill="1" applyBorder="1" applyAlignment="1">
      <alignment horizontal="center" vertical="center"/>
    </xf>
    <xf numFmtId="17" fontId="19" fillId="2" borderId="17" xfId="0" applyNumberFormat="1" applyFont="1" applyFill="1" applyBorder="1" applyAlignment="1">
      <alignment horizontal="center" vertical="center"/>
    </xf>
    <xf numFmtId="0" fontId="19" fillId="0" borderId="26" xfId="0" applyFont="1" applyBorder="1" applyAlignment="1">
      <alignment vertical="center" wrapText="1"/>
    </xf>
    <xf numFmtId="0" fontId="19" fillId="0" borderId="17" xfId="0" applyFont="1" applyBorder="1" applyAlignment="1">
      <alignment vertical="center" wrapText="1"/>
    </xf>
    <xf numFmtId="17" fontId="19" fillId="2" borderId="1" xfId="0" applyNumberFormat="1" applyFont="1" applyFill="1" applyBorder="1" applyAlignment="1">
      <alignment horizontal="center" vertical="center"/>
    </xf>
    <xf numFmtId="0" fontId="19" fillId="2" borderId="26"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3" borderId="26" xfId="0" applyFont="1" applyFill="1" applyBorder="1" applyAlignment="1">
      <alignment vertical="center" wrapText="1"/>
    </xf>
    <xf numFmtId="0" fontId="19" fillId="3" borderId="17" xfId="0" applyFont="1" applyFill="1" applyBorder="1" applyAlignment="1">
      <alignment vertical="center" wrapText="1"/>
    </xf>
    <xf numFmtId="0" fontId="18" fillId="0" borderId="1" xfId="0" applyFont="1" applyBorder="1" applyAlignment="1">
      <alignment horizontal="center" vertical="center" wrapText="1"/>
    </xf>
    <xf numFmtId="0" fontId="19" fillId="3" borderId="34" xfId="0" applyFont="1" applyFill="1" applyBorder="1" applyAlignment="1">
      <alignment horizontal="left" vertical="center" wrapText="1"/>
    </xf>
    <xf numFmtId="0" fontId="19" fillId="3" borderId="20" xfId="0" applyFont="1" applyFill="1" applyBorder="1" applyAlignment="1">
      <alignment horizontal="left" vertical="center" wrapText="1"/>
    </xf>
    <xf numFmtId="17" fontId="19" fillId="3" borderId="34" xfId="0" applyNumberFormat="1" applyFont="1" applyFill="1" applyBorder="1" applyAlignment="1">
      <alignment horizontal="center" vertical="center"/>
    </xf>
    <xf numFmtId="17" fontId="19" fillId="3" borderId="35" xfId="0" applyNumberFormat="1" applyFont="1" applyFill="1" applyBorder="1" applyAlignment="1">
      <alignment horizontal="center" vertical="center"/>
    </xf>
    <xf numFmtId="17" fontId="19" fillId="3" borderId="20" xfId="0" applyNumberFormat="1" applyFont="1" applyFill="1" applyBorder="1" applyAlignment="1">
      <alignment horizontal="center" vertical="center"/>
    </xf>
    <xf numFmtId="0" fontId="14" fillId="0" borderId="1" xfId="0" applyFont="1" applyBorder="1" applyAlignment="1">
      <alignment horizontal="center" vertical="center"/>
    </xf>
  </cellXfs>
  <cellStyles count="7">
    <cellStyle name="Millares" xfId="4" builtinId="3"/>
    <cellStyle name="Millares [0]" xfId="5" builtinId="6"/>
    <cellStyle name="Millares 2" xfId="1" xr:uid="{211B3AF7-4EA6-4775-AF3B-ABBA84719C70}"/>
    <cellStyle name="Moneda [0] 2" xfId="3" xr:uid="{EDEC8AAA-B357-4812-ADAE-F83980A8F07A}"/>
    <cellStyle name="Moneda 2" xfId="2" xr:uid="{FC8D57DF-DD4B-411F-9888-CCC890C66ECA}"/>
    <cellStyle name="Normal" xfId="0" builtinId="0"/>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491070</xdr:colOff>
      <xdr:row>3</xdr:row>
      <xdr:rowOff>111426</xdr:rowOff>
    </xdr:from>
    <xdr:to>
      <xdr:col>2</xdr:col>
      <xdr:colOff>213482</xdr:colOff>
      <xdr:row>6</xdr:row>
      <xdr:rowOff>215033</xdr:rowOff>
    </xdr:to>
    <xdr:pic>
      <xdr:nvPicPr>
        <xdr:cNvPr id="2" name="4 Imagen" descr="Escudo Alcaldia.BMP">
          <a:extLst>
            <a:ext uri="{FF2B5EF4-FFF2-40B4-BE49-F238E27FC236}">
              <a16:creationId xmlns:a16="http://schemas.microsoft.com/office/drawing/2014/main" id="{53DAABB1-4B16-4E47-928A-7F84208BB7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620" y="340026"/>
          <a:ext cx="898220" cy="779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190500</xdr:colOff>
      <xdr:row>2</xdr:row>
      <xdr:rowOff>76200</xdr:rowOff>
    </xdr:from>
    <xdr:to>
      <xdr:col>1</xdr:col>
      <xdr:colOff>828675</xdr:colOff>
      <xdr:row>5</xdr:row>
      <xdr:rowOff>134547</xdr:rowOff>
    </xdr:to>
    <xdr:pic>
      <xdr:nvPicPr>
        <xdr:cNvPr id="2" name="4 Imagen" descr="Escudo Alcaldia.BMP">
          <a:extLst>
            <a:ext uri="{FF2B5EF4-FFF2-40B4-BE49-F238E27FC236}">
              <a16:creationId xmlns:a16="http://schemas.microsoft.com/office/drawing/2014/main" id="{BEEB74F6-9939-46B0-B198-C26DDF6FB5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266700"/>
          <a:ext cx="638175" cy="629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2B39E-641D-469C-B06D-8F54D7CDB341}">
  <dimension ref="B2:O41"/>
  <sheetViews>
    <sheetView tabSelected="1" zoomScaleNormal="100" workbookViewId="0"/>
  </sheetViews>
  <sheetFormatPr baseColWidth="10" defaultRowHeight="15" x14ac:dyDescent="0.25"/>
  <cols>
    <col min="1" max="1" width="5.7109375" customWidth="1"/>
    <col min="2" max="2" width="12" customWidth="1"/>
    <col min="3" max="3" width="15.85546875" customWidth="1"/>
  </cols>
  <sheetData>
    <row r="2" spans="2:15" ht="15.75" thickBot="1" x14ac:dyDescent="0.3"/>
    <row r="3" spans="2:15" ht="18.75" x14ac:dyDescent="0.3">
      <c r="B3" s="177" t="s">
        <v>12</v>
      </c>
      <c r="C3" s="178"/>
      <c r="D3" s="178"/>
      <c r="E3" s="178"/>
      <c r="F3" s="178"/>
      <c r="G3" s="178"/>
      <c r="H3" s="178"/>
      <c r="I3" s="178"/>
      <c r="J3" s="178"/>
      <c r="K3" s="178"/>
      <c r="L3" s="178"/>
      <c r="M3" s="178"/>
      <c r="N3" s="178"/>
      <c r="O3" s="179"/>
    </row>
    <row r="4" spans="2:15" ht="19.5" thickBot="1" x14ac:dyDescent="0.35">
      <c r="B4" s="180" t="s">
        <v>7</v>
      </c>
      <c r="C4" s="181"/>
      <c r="D4" s="181"/>
      <c r="E4" s="181"/>
      <c r="F4" s="181"/>
      <c r="G4" s="181"/>
      <c r="H4" s="181"/>
      <c r="I4" s="181"/>
      <c r="J4" s="181"/>
      <c r="K4" s="181"/>
      <c r="L4" s="181"/>
      <c r="M4" s="181"/>
      <c r="N4" s="181"/>
      <c r="O4" s="182"/>
    </row>
    <row r="5" spans="2:15" ht="15.75" thickBot="1" x14ac:dyDescent="0.3"/>
    <row r="6" spans="2:15" x14ac:dyDescent="0.25">
      <c r="B6" s="185" t="s">
        <v>0</v>
      </c>
      <c r="C6" s="186"/>
      <c r="D6" s="183" t="s">
        <v>13</v>
      </c>
      <c r="E6" s="183"/>
      <c r="F6" s="183"/>
      <c r="G6" s="183"/>
      <c r="H6" s="183"/>
      <c r="I6" s="183"/>
      <c r="J6" s="183"/>
      <c r="K6" s="183"/>
      <c r="L6" s="183"/>
      <c r="M6" s="183"/>
      <c r="N6" s="183"/>
      <c r="O6" s="184"/>
    </row>
    <row r="7" spans="2:15" x14ac:dyDescent="0.25">
      <c r="B7" s="170"/>
      <c r="C7" s="171"/>
      <c r="D7" s="164"/>
      <c r="E7" s="164"/>
      <c r="F7" s="164"/>
      <c r="G7" s="164"/>
      <c r="H7" s="164"/>
      <c r="I7" s="164"/>
      <c r="J7" s="164"/>
      <c r="K7" s="164"/>
      <c r="L7" s="164"/>
      <c r="M7" s="164"/>
      <c r="N7" s="164"/>
      <c r="O7" s="165"/>
    </row>
    <row r="8" spans="2:15" ht="7.5" customHeight="1" x14ac:dyDescent="0.25">
      <c r="B8" s="5"/>
      <c r="C8" s="6"/>
      <c r="D8" s="1"/>
      <c r="E8" s="1"/>
      <c r="F8" s="1"/>
      <c r="G8" s="1"/>
      <c r="H8" s="1"/>
      <c r="I8" s="1"/>
      <c r="J8" s="1"/>
      <c r="K8" s="1"/>
      <c r="L8" s="1"/>
      <c r="M8" s="1"/>
      <c r="N8" s="1"/>
      <c r="O8" s="3"/>
    </row>
    <row r="9" spans="2:15" x14ac:dyDescent="0.25">
      <c r="B9" s="176" t="s">
        <v>1</v>
      </c>
      <c r="C9" s="161" t="s">
        <v>8</v>
      </c>
      <c r="D9" s="164" t="s">
        <v>23</v>
      </c>
      <c r="E9" s="164"/>
      <c r="F9" s="164"/>
      <c r="G9" s="164"/>
      <c r="H9" s="164"/>
      <c r="I9" s="164"/>
      <c r="J9" s="164"/>
      <c r="K9" s="164"/>
      <c r="L9" s="164"/>
      <c r="M9" s="164"/>
      <c r="N9" s="164"/>
      <c r="O9" s="165"/>
    </row>
    <row r="10" spans="2:15" x14ac:dyDescent="0.25">
      <c r="B10" s="176"/>
      <c r="C10" s="162"/>
      <c r="D10" s="164" t="s">
        <v>24</v>
      </c>
      <c r="E10" s="164"/>
      <c r="F10" s="164"/>
      <c r="G10" s="164"/>
      <c r="H10" s="164"/>
      <c r="I10" s="164"/>
      <c r="J10" s="164"/>
      <c r="K10" s="164"/>
      <c r="L10" s="164"/>
      <c r="M10" s="164"/>
      <c r="N10" s="164"/>
      <c r="O10" s="165"/>
    </row>
    <row r="11" spans="2:15" x14ac:dyDescent="0.25">
      <c r="B11" s="176"/>
      <c r="C11" s="162"/>
      <c r="D11" s="164" t="s">
        <v>25</v>
      </c>
      <c r="E11" s="164"/>
      <c r="F11" s="164"/>
      <c r="G11" s="164"/>
      <c r="H11" s="164"/>
      <c r="I11" s="164"/>
      <c r="J11" s="164"/>
      <c r="K11" s="164"/>
      <c r="L11" s="164"/>
      <c r="M11" s="164"/>
      <c r="N11" s="164"/>
      <c r="O11" s="165"/>
    </row>
    <row r="12" spans="2:15" x14ac:dyDescent="0.25">
      <c r="B12" s="176"/>
      <c r="C12" s="163"/>
      <c r="D12" s="158" t="s">
        <v>26</v>
      </c>
      <c r="E12" s="159"/>
      <c r="F12" s="159"/>
      <c r="G12" s="159"/>
      <c r="H12" s="159"/>
      <c r="I12" s="159"/>
      <c r="J12" s="159"/>
      <c r="K12" s="159"/>
      <c r="L12" s="159"/>
      <c r="M12" s="159"/>
      <c r="N12" s="159"/>
      <c r="O12" s="160"/>
    </row>
    <row r="13" spans="2:15" x14ac:dyDescent="0.25">
      <c r="B13" s="176"/>
      <c r="C13" s="161" t="s">
        <v>9</v>
      </c>
      <c r="D13" s="158" t="s">
        <v>19</v>
      </c>
      <c r="E13" s="159"/>
      <c r="F13" s="159"/>
      <c r="G13" s="159"/>
      <c r="H13" s="159"/>
      <c r="I13" s="159"/>
      <c r="J13" s="159"/>
      <c r="K13" s="159"/>
      <c r="L13" s="159"/>
      <c r="M13" s="159"/>
      <c r="N13" s="159"/>
      <c r="O13" s="160"/>
    </row>
    <row r="14" spans="2:15" x14ac:dyDescent="0.25">
      <c r="B14" s="176"/>
      <c r="C14" s="162"/>
      <c r="D14" s="158" t="s">
        <v>20</v>
      </c>
      <c r="E14" s="159"/>
      <c r="F14" s="159"/>
      <c r="G14" s="159"/>
      <c r="H14" s="159"/>
      <c r="I14" s="159"/>
      <c r="J14" s="159"/>
      <c r="K14" s="159"/>
      <c r="L14" s="159"/>
      <c r="M14" s="159"/>
      <c r="N14" s="159"/>
      <c r="O14" s="160"/>
    </row>
    <row r="15" spans="2:15" x14ac:dyDescent="0.25">
      <c r="B15" s="176"/>
      <c r="C15" s="162"/>
      <c r="D15" s="158" t="s">
        <v>21</v>
      </c>
      <c r="E15" s="159"/>
      <c r="F15" s="159"/>
      <c r="G15" s="159"/>
      <c r="H15" s="159"/>
      <c r="I15" s="159"/>
      <c r="J15" s="159"/>
      <c r="K15" s="159"/>
      <c r="L15" s="159"/>
      <c r="M15" s="159"/>
      <c r="N15" s="159"/>
      <c r="O15" s="160"/>
    </row>
    <row r="16" spans="2:15" x14ac:dyDescent="0.25">
      <c r="B16" s="176"/>
      <c r="C16" s="162"/>
      <c r="D16" s="158" t="s">
        <v>22</v>
      </c>
      <c r="E16" s="159"/>
      <c r="F16" s="159"/>
      <c r="G16" s="159"/>
      <c r="H16" s="159"/>
      <c r="I16" s="159"/>
      <c r="J16" s="159"/>
      <c r="K16" s="159"/>
      <c r="L16" s="159"/>
      <c r="M16" s="159"/>
      <c r="N16" s="159"/>
      <c r="O16" s="160"/>
    </row>
    <row r="17" spans="2:15" ht="7.5" customHeight="1" x14ac:dyDescent="0.25">
      <c r="B17" s="7"/>
      <c r="C17" s="8"/>
      <c r="D17" s="2"/>
      <c r="E17" s="2"/>
      <c r="F17" s="2"/>
      <c r="G17" s="2"/>
      <c r="H17" s="2"/>
      <c r="I17" s="2"/>
      <c r="J17" s="2"/>
      <c r="K17" s="2"/>
      <c r="L17" s="2"/>
      <c r="M17" s="2"/>
      <c r="N17" s="2"/>
      <c r="O17" s="4"/>
    </row>
    <row r="18" spans="2:15" ht="30.75" customHeight="1" x14ac:dyDescent="0.25">
      <c r="B18" s="187" t="s">
        <v>2</v>
      </c>
      <c r="C18" s="188"/>
      <c r="D18" s="164" t="s">
        <v>14</v>
      </c>
      <c r="E18" s="164"/>
      <c r="F18" s="164"/>
      <c r="G18" s="164"/>
      <c r="H18" s="164"/>
      <c r="I18" s="164"/>
      <c r="J18" s="164"/>
      <c r="K18" s="164"/>
      <c r="L18" s="164"/>
      <c r="M18" s="164"/>
      <c r="N18" s="164"/>
      <c r="O18" s="165"/>
    </row>
    <row r="19" spans="2:15" ht="7.5" customHeight="1" x14ac:dyDescent="0.25">
      <c r="B19" s="5"/>
      <c r="C19" s="6"/>
      <c r="D19" s="1"/>
      <c r="E19" s="1"/>
      <c r="F19" s="1"/>
      <c r="G19" s="1"/>
      <c r="H19" s="1"/>
      <c r="I19" s="1"/>
      <c r="J19" s="1"/>
      <c r="K19" s="1"/>
      <c r="L19" s="1"/>
      <c r="M19" s="1"/>
      <c r="N19" s="1"/>
      <c r="O19" s="3"/>
    </row>
    <row r="20" spans="2:15" x14ac:dyDescent="0.25">
      <c r="B20" s="176" t="s">
        <v>3</v>
      </c>
      <c r="C20" s="161" t="s">
        <v>11</v>
      </c>
      <c r="D20" s="164" t="s">
        <v>15</v>
      </c>
      <c r="E20" s="164"/>
      <c r="F20" s="164"/>
      <c r="G20" s="164"/>
      <c r="H20" s="164"/>
      <c r="I20" s="164"/>
      <c r="J20" s="164"/>
      <c r="K20" s="164"/>
      <c r="L20" s="164"/>
      <c r="M20" s="164"/>
      <c r="N20" s="164"/>
      <c r="O20" s="165"/>
    </row>
    <row r="21" spans="2:15" x14ac:dyDescent="0.25">
      <c r="B21" s="176"/>
      <c r="C21" s="162"/>
      <c r="D21" s="164" t="s">
        <v>16</v>
      </c>
      <c r="E21" s="164"/>
      <c r="F21" s="164"/>
      <c r="G21" s="164"/>
      <c r="H21" s="164"/>
      <c r="I21" s="164"/>
      <c r="J21" s="164"/>
      <c r="K21" s="164"/>
      <c r="L21" s="164"/>
      <c r="M21" s="164"/>
      <c r="N21" s="164"/>
      <c r="O21" s="165"/>
    </row>
    <row r="22" spans="2:15" x14ac:dyDescent="0.25">
      <c r="B22" s="176"/>
      <c r="C22" s="162"/>
      <c r="D22" s="164" t="s">
        <v>17</v>
      </c>
      <c r="E22" s="164"/>
      <c r="F22" s="164"/>
      <c r="G22" s="164"/>
      <c r="H22" s="164"/>
      <c r="I22" s="164"/>
      <c r="J22" s="164"/>
      <c r="K22" s="164"/>
      <c r="L22" s="164"/>
      <c r="M22" s="164"/>
      <c r="N22" s="164"/>
      <c r="O22" s="165"/>
    </row>
    <row r="23" spans="2:15" x14ac:dyDescent="0.25">
      <c r="B23" s="176"/>
      <c r="C23" s="163"/>
      <c r="D23" s="164" t="s">
        <v>18</v>
      </c>
      <c r="E23" s="164"/>
      <c r="F23" s="164"/>
      <c r="G23" s="164"/>
      <c r="H23" s="164"/>
      <c r="I23" s="164"/>
      <c r="J23" s="164"/>
      <c r="K23" s="164"/>
      <c r="L23" s="164"/>
      <c r="M23" s="164"/>
      <c r="N23" s="164"/>
      <c r="O23" s="165"/>
    </row>
    <row r="24" spans="2:15" x14ac:dyDescent="0.25">
      <c r="B24" s="176"/>
      <c r="C24" s="161" t="s">
        <v>10</v>
      </c>
      <c r="D24" s="158" t="s">
        <v>19</v>
      </c>
      <c r="E24" s="159"/>
      <c r="F24" s="159"/>
      <c r="G24" s="159"/>
      <c r="H24" s="159"/>
      <c r="I24" s="159"/>
      <c r="J24" s="159"/>
      <c r="K24" s="159"/>
      <c r="L24" s="159"/>
      <c r="M24" s="159"/>
      <c r="N24" s="159"/>
      <c r="O24" s="160"/>
    </row>
    <row r="25" spans="2:15" x14ac:dyDescent="0.25">
      <c r="B25" s="176"/>
      <c r="C25" s="162"/>
      <c r="D25" s="158" t="s">
        <v>20</v>
      </c>
      <c r="E25" s="159"/>
      <c r="F25" s="159"/>
      <c r="G25" s="159"/>
      <c r="H25" s="159"/>
      <c r="I25" s="159"/>
      <c r="J25" s="159"/>
      <c r="K25" s="159"/>
      <c r="L25" s="159"/>
      <c r="M25" s="159"/>
      <c r="N25" s="159"/>
      <c r="O25" s="160"/>
    </row>
    <row r="26" spans="2:15" x14ac:dyDescent="0.25">
      <c r="B26" s="176"/>
      <c r="C26" s="162"/>
      <c r="D26" s="158" t="s">
        <v>21</v>
      </c>
      <c r="E26" s="159"/>
      <c r="F26" s="159"/>
      <c r="G26" s="159"/>
      <c r="H26" s="159"/>
      <c r="I26" s="159"/>
      <c r="J26" s="159"/>
      <c r="K26" s="159"/>
      <c r="L26" s="159"/>
      <c r="M26" s="159"/>
      <c r="N26" s="159"/>
      <c r="O26" s="160"/>
    </row>
    <row r="27" spans="2:15" x14ac:dyDescent="0.25">
      <c r="B27" s="176"/>
      <c r="C27" s="163"/>
      <c r="D27" s="158" t="s">
        <v>22</v>
      </c>
      <c r="E27" s="159"/>
      <c r="F27" s="159"/>
      <c r="G27" s="159"/>
      <c r="H27" s="159"/>
      <c r="I27" s="159"/>
      <c r="J27" s="159"/>
      <c r="K27" s="159"/>
      <c r="L27" s="159"/>
      <c r="M27" s="159"/>
      <c r="N27" s="159"/>
      <c r="O27" s="160"/>
    </row>
    <row r="28" spans="2:15" ht="7.5" customHeight="1" x14ac:dyDescent="0.25">
      <c r="B28" s="5"/>
      <c r="C28" s="6"/>
      <c r="D28" s="1"/>
      <c r="E28" s="1"/>
      <c r="F28" s="1"/>
      <c r="G28" s="1"/>
      <c r="H28" s="1"/>
      <c r="I28" s="1"/>
      <c r="J28" s="1"/>
      <c r="K28" s="1"/>
      <c r="L28" s="1"/>
      <c r="M28" s="1"/>
      <c r="N28" s="1"/>
      <c r="O28" s="3"/>
    </row>
    <row r="29" spans="2:15" x14ac:dyDescent="0.25">
      <c r="B29" s="168" t="s">
        <v>5</v>
      </c>
      <c r="C29" s="169"/>
      <c r="D29" s="164" t="s">
        <v>27</v>
      </c>
      <c r="E29" s="164"/>
      <c r="F29" s="164"/>
      <c r="G29" s="164"/>
      <c r="H29" s="164"/>
      <c r="I29" s="164"/>
      <c r="J29" s="164"/>
      <c r="K29" s="164"/>
      <c r="L29" s="164"/>
      <c r="M29" s="164"/>
      <c r="N29" s="164"/>
      <c r="O29" s="165"/>
    </row>
    <row r="30" spans="2:15" x14ac:dyDescent="0.25">
      <c r="B30" s="170"/>
      <c r="C30" s="171"/>
      <c r="D30" s="164"/>
      <c r="E30" s="164"/>
      <c r="F30" s="164"/>
      <c r="G30" s="164"/>
      <c r="H30" s="164"/>
      <c r="I30" s="164"/>
      <c r="J30" s="164"/>
      <c r="K30" s="164"/>
      <c r="L30" s="164"/>
      <c r="M30" s="164"/>
      <c r="N30" s="164"/>
      <c r="O30" s="165"/>
    </row>
    <row r="31" spans="2:15" ht="15" customHeight="1" x14ac:dyDescent="0.25">
      <c r="B31" s="168" t="s">
        <v>6</v>
      </c>
      <c r="C31" s="169"/>
      <c r="D31" s="158" t="s">
        <v>28</v>
      </c>
      <c r="E31" s="159"/>
      <c r="F31" s="159"/>
      <c r="G31" s="159"/>
      <c r="H31" s="159"/>
      <c r="I31" s="159"/>
      <c r="J31" s="159"/>
      <c r="K31" s="159"/>
      <c r="L31" s="159"/>
      <c r="M31" s="159"/>
      <c r="N31" s="159"/>
      <c r="O31" s="160"/>
    </row>
    <row r="32" spans="2:15" ht="15" customHeight="1" x14ac:dyDescent="0.25">
      <c r="B32" s="172"/>
      <c r="C32" s="173"/>
      <c r="D32" s="158" t="s">
        <v>29</v>
      </c>
      <c r="E32" s="159"/>
      <c r="F32" s="159"/>
      <c r="G32" s="159"/>
      <c r="H32" s="159"/>
      <c r="I32" s="159"/>
      <c r="J32" s="159"/>
      <c r="K32" s="159"/>
      <c r="L32" s="159"/>
      <c r="M32" s="159"/>
      <c r="N32" s="159"/>
      <c r="O32" s="160"/>
    </row>
    <row r="33" spans="2:15" ht="15" customHeight="1" x14ac:dyDescent="0.25">
      <c r="B33" s="172"/>
      <c r="C33" s="173"/>
      <c r="D33" s="158" t="s">
        <v>30</v>
      </c>
      <c r="E33" s="159"/>
      <c r="F33" s="159"/>
      <c r="G33" s="159"/>
      <c r="H33" s="159"/>
      <c r="I33" s="159"/>
      <c r="J33" s="159"/>
      <c r="K33" s="159"/>
      <c r="L33" s="159"/>
      <c r="M33" s="159"/>
      <c r="N33" s="159"/>
      <c r="O33" s="160"/>
    </row>
    <row r="34" spans="2:15" ht="15" customHeight="1" x14ac:dyDescent="0.25">
      <c r="B34" s="172"/>
      <c r="C34" s="173"/>
      <c r="D34" s="158" t="s">
        <v>31</v>
      </c>
      <c r="E34" s="159"/>
      <c r="F34" s="159"/>
      <c r="G34" s="159"/>
      <c r="H34" s="159"/>
      <c r="I34" s="159"/>
      <c r="J34" s="159"/>
      <c r="K34" s="159"/>
      <c r="L34" s="159"/>
      <c r="M34" s="159"/>
      <c r="N34" s="159"/>
      <c r="O34" s="160"/>
    </row>
    <row r="35" spans="2:15" ht="15" customHeight="1" x14ac:dyDescent="0.25">
      <c r="B35" s="172"/>
      <c r="C35" s="173"/>
      <c r="D35" s="158" t="s">
        <v>32</v>
      </c>
      <c r="E35" s="159"/>
      <c r="F35" s="159"/>
      <c r="G35" s="159"/>
      <c r="H35" s="159"/>
      <c r="I35" s="159"/>
      <c r="J35" s="159"/>
      <c r="K35" s="159"/>
      <c r="L35" s="159"/>
      <c r="M35" s="159"/>
      <c r="N35" s="159"/>
      <c r="O35" s="160"/>
    </row>
    <row r="36" spans="2:15" ht="15" customHeight="1" x14ac:dyDescent="0.25">
      <c r="B36" s="172"/>
      <c r="C36" s="173"/>
      <c r="D36" s="158" t="s">
        <v>33</v>
      </c>
      <c r="E36" s="159"/>
      <c r="F36" s="159"/>
      <c r="G36" s="159"/>
      <c r="H36" s="159"/>
      <c r="I36" s="159"/>
      <c r="J36" s="159"/>
      <c r="K36" s="159"/>
      <c r="L36" s="159"/>
      <c r="M36" s="159"/>
      <c r="N36" s="159"/>
      <c r="O36" s="160"/>
    </row>
    <row r="37" spans="2:15" x14ac:dyDescent="0.25">
      <c r="B37" s="172"/>
      <c r="C37" s="173"/>
      <c r="D37" s="158" t="s">
        <v>34</v>
      </c>
      <c r="E37" s="159"/>
      <c r="F37" s="159"/>
      <c r="G37" s="159"/>
      <c r="H37" s="159"/>
      <c r="I37" s="159"/>
      <c r="J37" s="159"/>
      <c r="K37" s="159"/>
      <c r="L37" s="159"/>
      <c r="M37" s="159"/>
      <c r="N37" s="159"/>
      <c r="O37" s="160"/>
    </row>
    <row r="38" spans="2:15" x14ac:dyDescent="0.25">
      <c r="B38" s="172"/>
      <c r="C38" s="173"/>
      <c r="D38" s="158" t="s">
        <v>35</v>
      </c>
      <c r="E38" s="159"/>
      <c r="F38" s="159"/>
      <c r="G38" s="159"/>
      <c r="H38" s="159"/>
      <c r="I38" s="159"/>
      <c r="J38" s="159"/>
      <c r="K38" s="159"/>
      <c r="L38" s="159"/>
      <c r="M38" s="159"/>
      <c r="N38" s="159"/>
      <c r="O38" s="160"/>
    </row>
    <row r="39" spans="2:15" ht="7.5" customHeight="1" x14ac:dyDescent="0.25">
      <c r="B39" s="5"/>
      <c r="C39" s="6"/>
      <c r="D39" s="1"/>
      <c r="E39" s="1"/>
      <c r="F39" s="1"/>
      <c r="G39" s="1"/>
      <c r="H39" s="1"/>
      <c r="I39" s="1"/>
      <c r="J39" s="1"/>
      <c r="K39" s="1"/>
      <c r="L39" s="1"/>
      <c r="M39" s="1"/>
      <c r="N39" s="1"/>
      <c r="O39" s="3"/>
    </row>
    <row r="40" spans="2:15" x14ac:dyDescent="0.25">
      <c r="B40" s="168" t="s">
        <v>4</v>
      </c>
      <c r="C40" s="169"/>
      <c r="D40" s="164" t="s">
        <v>36</v>
      </c>
      <c r="E40" s="164"/>
      <c r="F40" s="164"/>
      <c r="G40" s="164"/>
      <c r="H40" s="164"/>
      <c r="I40" s="164"/>
      <c r="J40" s="164"/>
      <c r="K40" s="164"/>
      <c r="L40" s="164"/>
      <c r="M40" s="164"/>
      <c r="N40" s="164"/>
      <c r="O40" s="165"/>
    </row>
    <row r="41" spans="2:15" ht="15.75" thickBot="1" x14ac:dyDescent="0.3">
      <c r="B41" s="174"/>
      <c r="C41" s="175"/>
      <c r="D41" s="166"/>
      <c r="E41" s="166"/>
      <c r="F41" s="166"/>
      <c r="G41" s="166"/>
      <c r="H41" s="166"/>
      <c r="I41" s="166"/>
      <c r="J41" s="166"/>
      <c r="K41" s="166"/>
      <c r="L41" s="166"/>
      <c r="M41" s="166"/>
      <c r="N41" s="166"/>
      <c r="O41" s="167"/>
    </row>
  </sheetData>
  <mergeCells count="41">
    <mergeCell ref="D11:O11"/>
    <mergeCell ref="D14:O14"/>
    <mergeCell ref="D15:O15"/>
    <mergeCell ref="D12:O12"/>
    <mergeCell ref="D13:O13"/>
    <mergeCell ref="B20:B27"/>
    <mergeCell ref="B3:O3"/>
    <mergeCell ref="B4:O4"/>
    <mergeCell ref="D6:O7"/>
    <mergeCell ref="D9:O9"/>
    <mergeCell ref="B9:B16"/>
    <mergeCell ref="D18:O18"/>
    <mergeCell ref="D20:O20"/>
    <mergeCell ref="B6:C7"/>
    <mergeCell ref="C9:C12"/>
    <mergeCell ref="C13:C16"/>
    <mergeCell ref="C24:C27"/>
    <mergeCell ref="B18:C18"/>
    <mergeCell ref="D24:O24"/>
    <mergeCell ref="D16:O16"/>
    <mergeCell ref="D10:O10"/>
    <mergeCell ref="D40:O41"/>
    <mergeCell ref="B29:C30"/>
    <mergeCell ref="B31:C38"/>
    <mergeCell ref="B40:C41"/>
    <mergeCell ref="D31:O31"/>
    <mergeCell ref="D29:O30"/>
    <mergeCell ref="D37:O37"/>
    <mergeCell ref="D38:O38"/>
    <mergeCell ref="D36:O36"/>
    <mergeCell ref="C20:C23"/>
    <mergeCell ref="D23:O23"/>
    <mergeCell ref="D21:O21"/>
    <mergeCell ref="D22:O22"/>
    <mergeCell ref="D25:O25"/>
    <mergeCell ref="D26:O26"/>
    <mergeCell ref="D32:O32"/>
    <mergeCell ref="D33:O33"/>
    <mergeCell ref="D34:O34"/>
    <mergeCell ref="D35:O35"/>
    <mergeCell ref="D27:O27"/>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D4B2B-BF1B-47D9-8C46-1F4CB4645624}">
  <dimension ref="A3:R54"/>
  <sheetViews>
    <sheetView showGridLines="0" zoomScale="90" zoomScaleNormal="90" zoomScaleSheetLayoutView="72" workbookViewId="0"/>
  </sheetViews>
  <sheetFormatPr baseColWidth="10" defaultColWidth="11.42578125" defaultRowHeight="14.25" x14ac:dyDescent="0.25"/>
  <cols>
    <col min="1" max="1" width="5" style="10" customWidth="1"/>
    <col min="2" max="2" width="17.5703125" style="10" customWidth="1"/>
    <col min="3" max="3" width="29.85546875" style="10" customWidth="1"/>
    <col min="4" max="4" width="9.28515625" style="10" customWidth="1"/>
    <col min="5" max="5" width="101.85546875" style="10" customWidth="1"/>
    <col min="6" max="6" width="13.85546875" style="10" customWidth="1"/>
    <col min="7" max="7" width="18.42578125" style="10" customWidth="1"/>
    <col min="8" max="8" width="25" style="136" customWidth="1"/>
    <col min="9" max="9" width="25.28515625" style="136" customWidth="1"/>
    <col min="10" max="10" width="24.7109375" style="10" customWidth="1"/>
    <col min="11" max="11" width="23.5703125" style="73" customWidth="1"/>
    <col min="12" max="12" width="15.7109375" style="10" hidden="1" customWidth="1"/>
    <col min="13" max="13" width="19.28515625" style="10" customWidth="1"/>
    <col min="14" max="14" width="21.5703125" style="10" customWidth="1"/>
    <col min="15" max="15" width="16.5703125" style="10" customWidth="1"/>
    <col min="16" max="16" width="16.140625" style="10" customWidth="1"/>
    <col min="17" max="16384" width="11.42578125" style="10"/>
  </cols>
  <sheetData>
    <row r="3" spans="2:18" ht="18" customHeight="1" x14ac:dyDescent="0.25">
      <c r="B3" s="250"/>
      <c r="C3" s="253"/>
      <c r="D3" s="254"/>
      <c r="E3" s="254"/>
      <c r="F3" s="254"/>
      <c r="G3" s="254"/>
      <c r="H3" s="255"/>
      <c r="I3" s="262" t="s">
        <v>37</v>
      </c>
      <c r="J3" s="263"/>
      <c r="K3" s="263"/>
      <c r="L3" s="264"/>
      <c r="M3" s="9"/>
    </row>
    <row r="4" spans="2:18" ht="16.5" customHeight="1" x14ac:dyDescent="0.25">
      <c r="B4" s="251"/>
      <c r="C4" s="256"/>
      <c r="D4" s="257"/>
      <c r="E4" s="257"/>
      <c r="F4" s="257"/>
      <c r="G4" s="257"/>
      <c r="H4" s="258"/>
      <c r="I4" s="262" t="s">
        <v>38</v>
      </c>
      <c r="J4" s="263"/>
      <c r="K4" s="263"/>
      <c r="L4" s="264"/>
      <c r="M4" s="9"/>
    </row>
    <row r="5" spans="2:18" ht="19.5" customHeight="1" x14ac:dyDescent="0.25">
      <c r="B5" s="251"/>
      <c r="C5" s="256"/>
      <c r="D5" s="257"/>
      <c r="E5" s="257"/>
      <c r="F5" s="257"/>
      <c r="G5" s="257"/>
      <c r="H5" s="258"/>
      <c r="I5" s="262" t="s">
        <v>39</v>
      </c>
      <c r="J5" s="263"/>
      <c r="K5" s="263"/>
      <c r="L5" s="264"/>
      <c r="M5" s="9"/>
    </row>
    <row r="6" spans="2:18" ht="17.25" customHeight="1" x14ac:dyDescent="0.25">
      <c r="B6" s="252"/>
      <c r="C6" s="259"/>
      <c r="D6" s="260"/>
      <c r="E6" s="260"/>
      <c r="F6" s="260"/>
      <c r="G6" s="260"/>
      <c r="H6" s="261"/>
      <c r="I6" s="262" t="s">
        <v>40</v>
      </c>
      <c r="J6" s="263"/>
      <c r="K6" s="263"/>
      <c r="L6" s="264"/>
      <c r="M6" s="9"/>
    </row>
    <row r="7" spans="2:18" ht="19.5" customHeight="1" x14ac:dyDescent="0.25">
      <c r="B7" s="243" t="s">
        <v>41</v>
      </c>
      <c r="C7" s="243"/>
      <c r="D7" s="243"/>
      <c r="E7" s="243"/>
      <c r="F7" s="243"/>
      <c r="G7" s="243"/>
      <c r="H7" s="243"/>
      <c r="I7" s="243"/>
      <c r="J7" s="12"/>
      <c r="K7" s="13"/>
      <c r="L7" s="14"/>
    </row>
    <row r="8" spans="2:18" ht="29.25" customHeight="1" x14ac:dyDescent="0.25">
      <c r="B8" s="244" t="s">
        <v>42</v>
      </c>
      <c r="C8" s="245"/>
      <c r="D8" s="245"/>
      <c r="E8" s="245"/>
      <c r="F8" s="245"/>
      <c r="G8" s="245"/>
      <c r="H8" s="245"/>
      <c r="I8" s="245"/>
      <c r="J8" s="245"/>
      <c r="K8" s="245"/>
      <c r="L8" s="245"/>
      <c r="M8" s="245"/>
      <c r="N8" s="245"/>
      <c r="O8" s="245"/>
      <c r="P8" s="245"/>
      <c r="Q8" s="245"/>
      <c r="R8" s="246"/>
    </row>
    <row r="9" spans="2:18" ht="22.5" customHeight="1" x14ac:dyDescent="0.25">
      <c r="B9" s="231" t="s">
        <v>43</v>
      </c>
      <c r="C9" s="231" t="s">
        <v>44</v>
      </c>
      <c r="D9" s="231" t="s">
        <v>45</v>
      </c>
      <c r="E9" s="215" t="s">
        <v>46</v>
      </c>
      <c r="F9" s="215" t="s">
        <v>47</v>
      </c>
      <c r="G9" s="215" t="s">
        <v>48</v>
      </c>
      <c r="H9" s="248">
        <v>2022</v>
      </c>
      <c r="I9" s="249" t="s">
        <v>49</v>
      </c>
      <c r="J9" s="231" t="s">
        <v>50</v>
      </c>
      <c r="K9" s="231"/>
      <c r="L9" s="231"/>
      <c r="M9" s="17"/>
    </row>
    <row r="10" spans="2:18" ht="21" customHeight="1" x14ac:dyDescent="0.25">
      <c r="B10" s="247"/>
      <c r="C10" s="231"/>
      <c r="D10" s="231"/>
      <c r="E10" s="215"/>
      <c r="F10" s="215"/>
      <c r="G10" s="215"/>
      <c r="H10" s="248"/>
      <c r="I10" s="249"/>
      <c r="J10" s="15" t="s">
        <v>51</v>
      </c>
      <c r="K10" s="15" t="s">
        <v>52</v>
      </c>
      <c r="L10" s="15" t="s">
        <v>53</v>
      </c>
      <c r="M10" s="17"/>
    </row>
    <row r="11" spans="2:18" ht="23.25" customHeight="1" x14ac:dyDescent="0.25">
      <c r="B11" s="217" t="s">
        <v>54</v>
      </c>
      <c r="C11" s="233" t="s">
        <v>55</v>
      </c>
      <c r="D11" s="226"/>
      <c r="E11" s="226"/>
      <c r="F11" s="226"/>
      <c r="G11" s="226"/>
      <c r="H11" s="226"/>
      <c r="I11" s="226"/>
      <c r="J11" s="226"/>
      <c r="K11" s="226"/>
      <c r="L11" s="227"/>
      <c r="P11" s="19"/>
    </row>
    <row r="12" spans="2:18" ht="44.25" customHeight="1" x14ac:dyDescent="0.25">
      <c r="B12" s="217"/>
      <c r="C12" s="20" t="s">
        <v>56</v>
      </c>
      <c r="D12" s="18">
        <v>25</v>
      </c>
      <c r="E12" s="21" t="s">
        <v>57</v>
      </c>
      <c r="F12" s="18">
        <v>6</v>
      </c>
      <c r="G12" s="22">
        <v>3815916</v>
      </c>
      <c r="H12" s="23">
        <f>G12*D12</f>
        <v>95397900</v>
      </c>
      <c r="I12" s="24">
        <f>J12+K12</f>
        <v>95397900</v>
      </c>
      <c r="J12" s="24">
        <v>90000000</v>
      </c>
      <c r="K12" s="24">
        <v>5397900</v>
      </c>
      <c r="L12" s="24"/>
      <c r="M12" s="25"/>
      <c r="N12" s="26"/>
      <c r="P12" s="19"/>
    </row>
    <row r="13" spans="2:18" ht="15.75" customHeight="1" x14ac:dyDescent="0.25">
      <c r="B13" s="217"/>
      <c r="C13" s="27"/>
      <c r="D13" s="211" t="s">
        <v>58</v>
      </c>
      <c r="E13" s="212"/>
      <c r="F13" s="212"/>
      <c r="G13" s="213"/>
      <c r="H13" s="28">
        <f>H12</f>
        <v>95397900</v>
      </c>
      <c r="I13" s="28">
        <f>I12</f>
        <v>95397900</v>
      </c>
      <c r="J13" s="29">
        <f t="shared" ref="J13:K13" si="0">J12</f>
        <v>90000000</v>
      </c>
      <c r="K13" s="29">
        <f t="shared" si="0"/>
        <v>5397900</v>
      </c>
      <c r="L13" s="30"/>
      <c r="P13" s="19"/>
    </row>
    <row r="14" spans="2:18" ht="21" customHeight="1" x14ac:dyDescent="0.25">
      <c r="B14" s="217"/>
      <c r="C14" s="234" t="s">
        <v>59</v>
      </c>
      <c r="D14" s="235"/>
      <c r="E14" s="235"/>
      <c r="F14" s="235"/>
      <c r="G14" s="235"/>
      <c r="H14" s="235"/>
      <c r="I14" s="235"/>
      <c r="J14" s="235"/>
      <c r="K14" s="235"/>
      <c r="L14" s="236"/>
      <c r="P14" s="19"/>
    </row>
    <row r="15" spans="2:18" ht="42.75" customHeight="1" x14ac:dyDescent="0.25">
      <c r="B15" s="217"/>
      <c r="C15" s="237" t="s">
        <v>60</v>
      </c>
      <c r="D15" s="31">
        <v>2</v>
      </c>
      <c r="E15" s="32" t="s">
        <v>61</v>
      </c>
      <c r="F15" s="16">
        <v>2</v>
      </c>
      <c r="G15" s="33">
        <v>38235294.117647067</v>
      </c>
      <c r="H15" s="34">
        <f>G15*D15</f>
        <v>76470588.235294133</v>
      </c>
      <c r="I15" s="35">
        <f>H15*1.19</f>
        <v>91000000.000000015</v>
      </c>
      <c r="J15" s="36">
        <v>71000000</v>
      </c>
      <c r="K15" s="35">
        <v>20000000</v>
      </c>
      <c r="L15" s="37"/>
      <c r="P15" s="19"/>
    </row>
    <row r="16" spans="2:18" ht="53.25" customHeight="1" x14ac:dyDescent="0.25">
      <c r="B16" s="217"/>
      <c r="C16" s="238"/>
      <c r="D16" s="31">
        <v>33</v>
      </c>
      <c r="E16" s="38" t="s">
        <v>62</v>
      </c>
      <c r="F16" s="16">
        <v>2</v>
      </c>
      <c r="G16" s="33">
        <v>254621.84873949579</v>
      </c>
      <c r="H16" s="34">
        <f t="shared" ref="H16:H20" si="1">G16*D16</f>
        <v>8402521.0084033608</v>
      </c>
      <c r="I16" s="35">
        <f t="shared" ref="I16:I20" si="2">H16*1.19</f>
        <v>9998999.9999999981</v>
      </c>
      <c r="J16" s="36">
        <f t="shared" ref="J16:J20" si="3">I16</f>
        <v>9998999.9999999981</v>
      </c>
      <c r="K16" s="35"/>
      <c r="L16" s="39"/>
      <c r="P16" s="19"/>
    </row>
    <row r="17" spans="2:16" ht="43.5" customHeight="1" x14ac:dyDescent="0.25">
      <c r="B17" s="217"/>
      <c r="C17" s="238"/>
      <c r="D17" s="31">
        <v>4</v>
      </c>
      <c r="E17" s="38" t="s">
        <v>63</v>
      </c>
      <c r="F17" s="16">
        <v>2</v>
      </c>
      <c r="G17" s="33">
        <v>819327.73109243694</v>
      </c>
      <c r="H17" s="34">
        <f t="shared" si="1"/>
        <v>3277310.9243697478</v>
      </c>
      <c r="I17" s="35">
        <f t="shared" si="2"/>
        <v>3899999.9999999995</v>
      </c>
      <c r="J17" s="36">
        <f t="shared" si="3"/>
        <v>3899999.9999999995</v>
      </c>
      <c r="K17" s="40"/>
      <c r="L17" s="41"/>
      <c r="P17" s="19"/>
    </row>
    <row r="18" spans="2:16" ht="67.5" customHeight="1" x14ac:dyDescent="0.25">
      <c r="B18" s="217"/>
      <c r="C18" s="238"/>
      <c r="D18" s="31">
        <v>1</v>
      </c>
      <c r="E18" s="38" t="s">
        <v>64</v>
      </c>
      <c r="F18" s="16">
        <v>2</v>
      </c>
      <c r="G18" s="33">
        <v>2584033.6134453784</v>
      </c>
      <c r="H18" s="34">
        <f t="shared" si="1"/>
        <v>2584033.6134453784</v>
      </c>
      <c r="I18" s="35">
        <f t="shared" si="2"/>
        <v>3075000</v>
      </c>
      <c r="J18" s="36">
        <f t="shared" si="3"/>
        <v>3075000</v>
      </c>
      <c r="K18" s="40"/>
      <c r="L18" s="41"/>
      <c r="P18" s="19"/>
    </row>
    <row r="19" spans="2:16" ht="39" customHeight="1" x14ac:dyDescent="0.25">
      <c r="B19" s="217"/>
      <c r="C19" s="238"/>
      <c r="D19" s="31">
        <v>1</v>
      </c>
      <c r="E19" s="38" t="s">
        <v>65</v>
      </c>
      <c r="F19" s="16">
        <v>2</v>
      </c>
      <c r="G19" s="33">
        <v>3168067.2268907567</v>
      </c>
      <c r="H19" s="34">
        <f t="shared" si="1"/>
        <v>3168067.2268907567</v>
      </c>
      <c r="I19" s="35">
        <f t="shared" si="2"/>
        <v>3770000.0000000005</v>
      </c>
      <c r="J19" s="36">
        <f t="shared" si="3"/>
        <v>3770000.0000000005</v>
      </c>
      <c r="K19" s="40"/>
      <c r="L19" s="41"/>
      <c r="P19" s="19"/>
    </row>
    <row r="20" spans="2:16" ht="32.25" customHeight="1" x14ac:dyDescent="0.25">
      <c r="B20" s="217"/>
      <c r="C20" s="238"/>
      <c r="D20" s="31">
        <v>3</v>
      </c>
      <c r="E20" s="42" t="s">
        <v>66</v>
      </c>
      <c r="F20" s="16">
        <v>2</v>
      </c>
      <c r="G20" s="33">
        <v>414403.36134453368</v>
      </c>
      <c r="H20" s="34">
        <f t="shared" si="1"/>
        <v>1243210.084033601</v>
      </c>
      <c r="I20" s="35">
        <f t="shared" si="2"/>
        <v>1479419.9999999851</v>
      </c>
      <c r="J20" s="36">
        <f t="shared" si="3"/>
        <v>1479419.9999999851</v>
      </c>
      <c r="K20" s="40"/>
      <c r="L20" s="41"/>
      <c r="P20" s="19"/>
    </row>
    <row r="21" spans="2:16" s="47" customFormat="1" ht="17.25" customHeight="1" thickBot="1" x14ac:dyDescent="0.3">
      <c r="B21" s="217"/>
      <c r="C21" s="20"/>
      <c r="D21" s="239" t="s">
        <v>58</v>
      </c>
      <c r="E21" s="221"/>
      <c r="F21" s="221"/>
      <c r="G21" s="202"/>
      <c r="H21" s="43">
        <f>SUM(H15:H20)</f>
        <v>95145731.092436969</v>
      </c>
      <c r="I21" s="43">
        <f>SUM(I15:I20)</f>
        <v>113223420</v>
      </c>
      <c r="J21" s="44">
        <v>93223420</v>
      </c>
      <c r="K21" s="45">
        <v>20000000</v>
      </c>
      <c r="L21" s="46"/>
      <c r="P21" s="48"/>
    </row>
    <row r="22" spans="2:16" s="47" customFormat="1" ht="29.25" customHeight="1" thickBot="1" x14ac:dyDescent="0.3">
      <c r="B22" s="232"/>
      <c r="C22" s="240" t="s">
        <v>67</v>
      </c>
      <c r="D22" s="241"/>
      <c r="E22" s="241"/>
      <c r="F22" s="241"/>
      <c r="G22" s="241"/>
      <c r="H22" s="241"/>
      <c r="I22" s="241"/>
      <c r="J22" s="241"/>
      <c r="K22" s="241"/>
      <c r="L22" s="242"/>
      <c r="P22" s="48"/>
    </row>
    <row r="23" spans="2:16" s="47" customFormat="1" ht="45.75" customHeight="1" x14ac:dyDescent="0.25">
      <c r="B23" s="217"/>
      <c r="C23" s="49" t="s">
        <v>68</v>
      </c>
      <c r="D23" s="50">
        <v>5</v>
      </c>
      <c r="E23" s="51" t="s">
        <v>69</v>
      </c>
      <c r="F23" s="52">
        <v>5</v>
      </c>
      <c r="G23" s="53">
        <v>4340000</v>
      </c>
      <c r="H23" s="54">
        <f>(G23*F23)*D23</f>
        <v>108500000</v>
      </c>
      <c r="I23" s="55">
        <f>H23</f>
        <v>108500000</v>
      </c>
      <c r="J23" s="55">
        <v>119450755</v>
      </c>
      <c r="K23" s="53">
        <v>13799245</v>
      </c>
      <c r="L23" s="56"/>
      <c r="P23" s="48"/>
    </row>
    <row r="24" spans="2:16" s="47" customFormat="1" ht="48" customHeight="1" x14ac:dyDescent="0.25">
      <c r="B24" s="217"/>
      <c r="C24" s="57" t="s">
        <v>70</v>
      </c>
      <c r="D24" s="58">
        <v>3</v>
      </c>
      <c r="E24" s="21" t="s">
        <v>71</v>
      </c>
      <c r="F24" s="18">
        <v>3</v>
      </c>
      <c r="G24" s="24">
        <v>3781512</v>
      </c>
      <c r="H24" s="23">
        <f>G24*D24</f>
        <v>11344536</v>
      </c>
      <c r="I24" s="24">
        <f>H24*1.19</f>
        <v>13499997.84</v>
      </c>
      <c r="J24" s="24">
        <f t="shared" ref="J24" si="4">I24</f>
        <v>13499997.84</v>
      </c>
      <c r="K24" s="59"/>
      <c r="L24" s="59"/>
      <c r="M24" s="60"/>
      <c r="P24" s="48"/>
    </row>
    <row r="25" spans="2:16" s="47" customFormat="1" ht="23.25" customHeight="1" x14ac:dyDescent="0.25">
      <c r="B25" s="217"/>
      <c r="C25" s="57"/>
      <c r="D25" s="211" t="s">
        <v>58</v>
      </c>
      <c r="E25" s="212"/>
      <c r="F25" s="212"/>
      <c r="G25" s="213"/>
      <c r="H25" s="28">
        <f>H23+H24</f>
        <v>119844536</v>
      </c>
      <c r="I25" s="28">
        <f>I23+I24</f>
        <v>121999997.84</v>
      </c>
      <c r="J25" s="61">
        <f>J23+J24</f>
        <v>132950752.84</v>
      </c>
      <c r="K25" s="61">
        <f>K23+K24</f>
        <v>13799245</v>
      </c>
      <c r="L25" s="59"/>
      <c r="P25" s="48"/>
    </row>
    <row r="26" spans="2:16" s="47" customFormat="1" ht="20.25" customHeight="1" thickBot="1" x14ac:dyDescent="0.3">
      <c r="B26" s="222" t="s">
        <v>72</v>
      </c>
      <c r="C26" s="189"/>
      <c r="D26" s="189"/>
      <c r="E26" s="189"/>
      <c r="F26" s="189"/>
      <c r="G26" s="189"/>
      <c r="H26" s="61">
        <f>H13+H21+H25</f>
        <v>310388167.09243697</v>
      </c>
      <c r="I26" s="61">
        <f>I13+I21+I25</f>
        <v>330621317.84000003</v>
      </c>
      <c r="J26" s="61">
        <f>J13+J21+J25</f>
        <v>316174172.84000003</v>
      </c>
      <c r="K26" s="61">
        <f>K25+K13+K21</f>
        <v>39197145</v>
      </c>
      <c r="L26" s="62">
        <f>L12</f>
        <v>0</v>
      </c>
      <c r="M26" s="63"/>
      <c r="N26" s="64"/>
      <c r="O26" s="64"/>
      <c r="P26" s="48"/>
    </row>
    <row r="27" spans="2:16" s="47" customFormat="1" ht="20.25" customHeight="1" x14ac:dyDescent="0.25">
      <c r="B27" s="223" t="s">
        <v>73</v>
      </c>
      <c r="C27" s="226" t="s">
        <v>74</v>
      </c>
      <c r="D27" s="226"/>
      <c r="E27" s="226"/>
      <c r="F27" s="226"/>
      <c r="G27" s="226"/>
      <c r="H27" s="226"/>
      <c r="I27" s="226"/>
      <c r="J27" s="226"/>
      <c r="K27" s="226"/>
      <c r="L27" s="227"/>
      <c r="N27" s="64"/>
      <c r="O27" s="64"/>
      <c r="P27" s="48"/>
    </row>
    <row r="28" spans="2:16" s="47" customFormat="1" ht="36.75" customHeight="1" x14ac:dyDescent="0.25">
      <c r="B28" s="224"/>
      <c r="C28" s="228" t="s">
        <v>75</v>
      </c>
      <c r="D28" s="65">
        <v>2</v>
      </c>
      <c r="E28" s="66" t="s">
        <v>76</v>
      </c>
      <c r="F28" s="65">
        <v>6</v>
      </c>
      <c r="G28" s="67">
        <v>15000000</v>
      </c>
      <c r="H28" s="67">
        <f>D28*G28</f>
        <v>30000000</v>
      </c>
      <c r="I28" s="67">
        <f>H28</f>
        <v>30000000</v>
      </c>
      <c r="J28" s="67">
        <v>20427121.510000002</v>
      </c>
      <c r="K28" s="67">
        <v>9572878.4900000002</v>
      </c>
      <c r="L28" s="59"/>
      <c r="M28" s="68"/>
      <c r="N28" s="64"/>
      <c r="O28" s="64"/>
      <c r="P28" s="48"/>
    </row>
    <row r="29" spans="2:16" ht="21" customHeight="1" x14ac:dyDescent="0.25">
      <c r="B29" s="224"/>
      <c r="C29" s="229"/>
      <c r="D29" s="211" t="s">
        <v>58</v>
      </c>
      <c r="E29" s="212"/>
      <c r="F29" s="212"/>
      <c r="G29" s="213"/>
      <c r="H29" s="69">
        <f>H28</f>
        <v>30000000</v>
      </c>
      <c r="I29" s="69">
        <f>H29</f>
        <v>30000000</v>
      </c>
      <c r="J29" s="61">
        <f>J28</f>
        <v>20427121.510000002</v>
      </c>
      <c r="K29" s="61">
        <f>K28</f>
        <v>9572878.4900000002</v>
      </c>
      <c r="L29" s="59"/>
      <c r="M29" s="70"/>
      <c r="N29" s="71"/>
      <c r="O29" s="71"/>
      <c r="P29" s="19"/>
    </row>
    <row r="30" spans="2:16" ht="24" customHeight="1" x14ac:dyDescent="0.25">
      <c r="B30" s="224"/>
      <c r="C30" s="230" t="s">
        <v>77</v>
      </c>
      <c r="D30" s="226"/>
      <c r="E30" s="226"/>
      <c r="F30" s="226"/>
      <c r="G30" s="226"/>
      <c r="H30" s="226"/>
      <c r="I30" s="226"/>
      <c r="J30" s="226"/>
      <c r="K30" s="226"/>
      <c r="L30" s="72"/>
      <c r="M30" s="73"/>
      <c r="N30" s="71"/>
      <c r="O30" s="71"/>
      <c r="P30" s="19"/>
    </row>
    <row r="31" spans="2:16" s="47" customFormat="1" ht="51.75" customHeight="1" thickBot="1" x14ac:dyDescent="0.3">
      <c r="B31" s="225"/>
      <c r="C31" s="74" t="s">
        <v>75</v>
      </c>
      <c r="D31" s="65">
        <v>2</v>
      </c>
      <c r="E31" s="66" t="s">
        <v>78</v>
      </c>
      <c r="F31" s="65">
        <v>6</v>
      </c>
      <c r="G31" s="75">
        <v>15000000</v>
      </c>
      <c r="H31" s="75">
        <f>D31*G31</f>
        <v>30000000</v>
      </c>
      <c r="I31" s="75">
        <f>H31</f>
        <v>30000000</v>
      </c>
      <c r="J31" s="75">
        <v>30000000</v>
      </c>
      <c r="K31" s="76">
        <v>0</v>
      </c>
      <c r="L31" s="77"/>
      <c r="M31" s="78"/>
      <c r="N31" s="64"/>
      <c r="O31" s="64"/>
      <c r="P31" s="48"/>
    </row>
    <row r="32" spans="2:16" ht="17.25" customHeight="1" x14ac:dyDescent="0.25">
      <c r="B32" s="216" t="s">
        <v>79</v>
      </c>
      <c r="C32" s="212"/>
      <c r="D32" s="212"/>
      <c r="E32" s="212"/>
      <c r="F32" s="212"/>
      <c r="G32" s="213"/>
      <c r="H32" s="79">
        <f>H28+H31</f>
        <v>60000000</v>
      </c>
      <c r="I32" s="79">
        <f>I28+I31</f>
        <v>60000000</v>
      </c>
      <c r="J32" s="79">
        <f>J28+J31</f>
        <v>50427121.510000005</v>
      </c>
      <c r="K32" s="79">
        <f>K28+K31</f>
        <v>9572878.4900000002</v>
      </c>
      <c r="L32" s="80"/>
      <c r="M32" s="81"/>
      <c r="N32" s="71"/>
      <c r="O32" s="71"/>
      <c r="P32" s="19"/>
    </row>
    <row r="33" spans="1:16" ht="19.5" customHeight="1" x14ac:dyDescent="0.25">
      <c r="B33" s="217" t="s">
        <v>80</v>
      </c>
      <c r="C33" s="200" t="s">
        <v>81</v>
      </c>
      <c r="D33" s="201"/>
      <c r="E33" s="201"/>
      <c r="F33" s="201"/>
      <c r="G33" s="201"/>
      <c r="H33" s="201"/>
      <c r="I33" s="201"/>
      <c r="J33" s="201"/>
      <c r="K33" s="201"/>
      <c r="L33" s="201"/>
      <c r="M33" s="73"/>
      <c r="N33" s="71"/>
      <c r="O33" s="71"/>
      <c r="P33" s="19"/>
    </row>
    <row r="34" spans="1:16" ht="45" customHeight="1" x14ac:dyDescent="0.25">
      <c r="B34" s="217"/>
      <c r="C34" s="218" t="s">
        <v>60</v>
      </c>
      <c r="D34" s="82">
        <v>5</v>
      </c>
      <c r="E34" s="83" t="s">
        <v>82</v>
      </c>
      <c r="F34" s="82">
        <v>5</v>
      </c>
      <c r="G34" s="23"/>
      <c r="H34" s="84"/>
      <c r="I34" s="84">
        <f>H34</f>
        <v>0</v>
      </c>
      <c r="J34" s="84">
        <f>I34</f>
        <v>0</v>
      </c>
      <c r="K34" s="84"/>
      <c r="L34" s="85"/>
      <c r="N34" s="71"/>
      <c r="O34" s="71"/>
      <c r="P34" s="19"/>
    </row>
    <row r="35" spans="1:16" ht="22.5" customHeight="1" x14ac:dyDescent="0.25">
      <c r="B35" s="217"/>
      <c r="C35" s="219"/>
      <c r="D35" s="211" t="s">
        <v>58</v>
      </c>
      <c r="E35" s="212"/>
      <c r="F35" s="212"/>
      <c r="G35" s="213"/>
      <c r="H35" s="86">
        <f>H34</f>
        <v>0</v>
      </c>
      <c r="I35" s="86">
        <f>I34</f>
        <v>0</v>
      </c>
      <c r="J35" s="86">
        <f>J34</f>
        <v>0</v>
      </c>
      <c r="K35" s="86">
        <f>K34</f>
        <v>0</v>
      </c>
      <c r="L35" s="85"/>
      <c r="N35" s="71"/>
      <c r="O35" s="71"/>
      <c r="P35" s="19"/>
    </row>
    <row r="36" spans="1:16" ht="26.25" customHeight="1" thickBot="1" x14ac:dyDescent="0.3">
      <c r="B36" s="220" t="s">
        <v>83</v>
      </c>
      <c r="C36" s="221"/>
      <c r="D36" s="221"/>
      <c r="E36" s="221"/>
      <c r="F36" s="221"/>
      <c r="G36" s="202"/>
      <c r="H36" s="86">
        <f>H34</f>
        <v>0</v>
      </c>
      <c r="I36" s="86">
        <f t="shared" ref="I36:J36" si="5">I34</f>
        <v>0</v>
      </c>
      <c r="J36" s="86">
        <f t="shared" si="5"/>
        <v>0</v>
      </c>
      <c r="K36" s="86">
        <f>K35</f>
        <v>0</v>
      </c>
      <c r="L36" s="85"/>
      <c r="N36" s="71"/>
      <c r="O36" s="71"/>
      <c r="P36" s="19"/>
    </row>
    <row r="37" spans="1:16" ht="19.5" customHeight="1" x14ac:dyDescent="0.25">
      <c r="B37" s="197" t="s">
        <v>84</v>
      </c>
      <c r="C37" s="200" t="s">
        <v>85</v>
      </c>
      <c r="D37" s="201"/>
      <c r="E37" s="201"/>
      <c r="F37" s="201"/>
      <c r="G37" s="201"/>
      <c r="H37" s="201"/>
      <c r="I37" s="201"/>
      <c r="J37" s="201"/>
      <c r="K37" s="201"/>
      <c r="L37" s="201"/>
      <c r="M37" s="11"/>
      <c r="N37" s="71"/>
      <c r="O37" s="71"/>
      <c r="P37" s="19"/>
    </row>
    <row r="38" spans="1:16" s="47" customFormat="1" ht="39" customHeight="1" x14ac:dyDescent="0.25">
      <c r="B38" s="198"/>
      <c r="C38" s="202" t="s">
        <v>75</v>
      </c>
      <c r="D38" s="87">
        <v>1</v>
      </c>
      <c r="E38" s="83" t="s">
        <v>86</v>
      </c>
      <c r="F38" s="88">
        <v>3</v>
      </c>
      <c r="G38" s="89">
        <v>10000000</v>
      </c>
      <c r="H38" s="90">
        <f>G38*D38</f>
        <v>10000000</v>
      </c>
      <c r="I38" s="90">
        <v>10000000</v>
      </c>
      <c r="J38" s="91">
        <v>0</v>
      </c>
      <c r="K38" s="92">
        <v>10000000</v>
      </c>
      <c r="L38" s="93"/>
      <c r="M38" s="94"/>
      <c r="N38" s="64"/>
      <c r="O38" s="64"/>
      <c r="P38" s="95"/>
    </row>
    <row r="39" spans="1:16" s="47" customFormat="1" ht="34.5" customHeight="1" x14ac:dyDescent="0.25">
      <c r="B39" s="198"/>
      <c r="C39" s="203"/>
      <c r="D39" s="87">
        <v>1</v>
      </c>
      <c r="E39" s="83" t="s">
        <v>87</v>
      </c>
      <c r="F39" s="88">
        <v>3</v>
      </c>
      <c r="G39" s="96">
        <v>10000000</v>
      </c>
      <c r="H39" s="90">
        <f>G39*D39</f>
        <v>10000000</v>
      </c>
      <c r="I39" s="90">
        <v>10000000</v>
      </c>
      <c r="J39" s="91">
        <v>0</v>
      </c>
      <c r="K39" s="92">
        <v>10000000</v>
      </c>
      <c r="L39" s="93"/>
      <c r="M39" s="94"/>
      <c r="N39" s="64"/>
      <c r="O39" s="64"/>
      <c r="P39" s="95"/>
    </row>
    <row r="40" spans="1:16" ht="16.5" customHeight="1" thickBot="1" x14ac:dyDescent="0.3">
      <c r="B40" s="199"/>
      <c r="C40" s="202" t="s">
        <v>88</v>
      </c>
      <c r="D40" s="204"/>
      <c r="E40" s="204"/>
      <c r="F40" s="204"/>
      <c r="G40" s="204"/>
      <c r="H40" s="97">
        <f>H38+H39</f>
        <v>20000000</v>
      </c>
      <c r="I40" s="97">
        <f>I38+I39</f>
        <v>20000000</v>
      </c>
      <c r="J40" s="98">
        <f>J38+J39</f>
        <v>0</v>
      </c>
      <c r="K40" s="99">
        <f>SUM(K38:K39)</f>
        <v>20000000</v>
      </c>
      <c r="L40" s="100"/>
      <c r="M40" s="101"/>
      <c r="N40" s="71"/>
      <c r="O40" s="71"/>
      <c r="P40" s="102"/>
    </row>
    <row r="41" spans="1:16" ht="18.75" customHeight="1" x14ac:dyDescent="0.25">
      <c r="A41" s="103"/>
      <c r="B41" s="205" t="s">
        <v>89</v>
      </c>
      <c r="C41" s="207" t="s">
        <v>90</v>
      </c>
      <c r="D41" s="208"/>
      <c r="E41" s="208"/>
      <c r="F41" s="208"/>
      <c r="G41" s="208"/>
      <c r="H41" s="208"/>
      <c r="I41" s="208"/>
      <c r="J41" s="208"/>
      <c r="K41" s="208"/>
      <c r="L41" s="209"/>
      <c r="M41" s="101"/>
      <c r="N41" s="71"/>
      <c r="O41" s="71"/>
      <c r="P41" s="19"/>
    </row>
    <row r="42" spans="1:16" ht="57.75" customHeight="1" x14ac:dyDescent="0.25">
      <c r="A42" s="104"/>
      <c r="B42" s="206"/>
      <c r="C42" s="106" t="s">
        <v>75</v>
      </c>
      <c r="D42" s="105">
        <v>25</v>
      </c>
      <c r="E42" s="83" t="s">
        <v>91</v>
      </c>
      <c r="F42" s="105">
        <v>6</v>
      </c>
      <c r="G42" s="107">
        <f>2725834713.49/25</f>
        <v>109033388.53959998</v>
      </c>
      <c r="H42" s="108">
        <f>G42*D42</f>
        <v>2725834713.4899998</v>
      </c>
      <c r="I42" s="109">
        <f>H42</f>
        <v>2725834713.4899998</v>
      </c>
      <c r="J42" s="75">
        <f>I42-K42</f>
        <v>2665334713.4899998</v>
      </c>
      <c r="K42" s="110">
        <v>60500000</v>
      </c>
      <c r="L42" s="111"/>
      <c r="M42" s="101"/>
      <c r="N42" s="71"/>
      <c r="O42" s="71"/>
      <c r="P42" s="19"/>
    </row>
    <row r="43" spans="1:16" ht="76.5" customHeight="1" x14ac:dyDescent="0.25">
      <c r="A43" s="104"/>
      <c r="B43" s="206"/>
      <c r="C43" s="210" t="s">
        <v>68</v>
      </c>
      <c r="D43" s="105">
        <v>11</v>
      </c>
      <c r="E43" s="112" t="s">
        <v>92</v>
      </c>
      <c r="F43" s="105">
        <v>5</v>
      </c>
      <c r="G43" s="75">
        <v>4390000</v>
      </c>
      <c r="H43" s="75">
        <f>(G43*D43)*F43</f>
        <v>241450000</v>
      </c>
      <c r="I43" s="109">
        <f t="shared" ref="I43:I44" si="6">H43</f>
        <v>241450000</v>
      </c>
      <c r="J43" s="113">
        <v>216700000</v>
      </c>
      <c r="K43" s="110"/>
      <c r="L43" s="111"/>
      <c r="M43" s="101"/>
      <c r="N43" s="71"/>
      <c r="O43" s="71"/>
      <c r="P43" s="19"/>
    </row>
    <row r="44" spans="1:16" ht="24" customHeight="1" x14ac:dyDescent="0.25">
      <c r="A44" s="104"/>
      <c r="B44" s="206"/>
      <c r="C44" s="210"/>
      <c r="D44" s="211" t="s">
        <v>58</v>
      </c>
      <c r="E44" s="212"/>
      <c r="F44" s="212"/>
      <c r="G44" s="213"/>
      <c r="H44" s="79">
        <f>H42+H43</f>
        <v>2967284713.4899998</v>
      </c>
      <c r="I44" s="114">
        <f t="shared" si="6"/>
        <v>2967284713.4899998</v>
      </c>
      <c r="J44" s="115">
        <f>J42+J43</f>
        <v>2882034713.4899998</v>
      </c>
      <c r="K44" s="116">
        <f>K42+K43</f>
        <v>60500000</v>
      </c>
      <c r="L44" s="117">
        <f>L42+L43</f>
        <v>0</v>
      </c>
      <c r="M44" s="101"/>
      <c r="N44" s="71"/>
      <c r="O44" s="71"/>
      <c r="P44" s="19"/>
    </row>
    <row r="45" spans="1:16" ht="18.75" customHeight="1" x14ac:dyDescent="0.25">
      <c r="A45" s="104"/>
      <c r="B45" s="206"/>
      <c r="C45" s="214" t="s">
        <v>93</v>
      </c>
      <c r="D45" s="215"/>
      <c r="E45" s="215"/>
      <c r="F45" s="215"/>
      <c r="G45" s="215"/>
      <c r="H45" s="118">
        <f>H44</f>
        <v>2967284713.4899998</v>
      </c>
      <c r="I45" s="114">
        <f>I44</f>
        <v>2967284713.4899998</v>
      </c>
      <c r="J45" s="119">
        <f>J44</f>
        <v>2882034713.4899998</v>
      </c>
      <c r="K45" s="120">
        <f t="shared" ref="K45:L45" si="7">K44</f>
        <v>60500000</v>
      </c>
      <c r="L45" s="121">
        <f t="shared" si="7"/>
        <v>0</v>
      </c>
      <c r="M45" s="101"/>
      <c r="N45" s="71"/>
      <c r="O45" s="71"/>
      <c r="P45" s="19"/>
    </row>
    <row r="46" spans="1:16" ht="21.75" customHeight="1" x14ac:dyDescent="0.25">
      <c r="A46" s="104"/>
      <c r="B46" s="105"/>
      <c r="C46" s="189" t="s">
        <v>94</v>
      </c>
      <c r="D46" s="189"/>
      <c r="E46" s="189"/>
      <c r="F46" s="189"/>
      <c r="G46" s="189"/>
      <c r="H46" s="79">
        <f>H45+H40+H32+H26+H36</f>
        <v>3357672880.5824366</v>
      </c>
      <c r="I46" s="79">
        <f>I45+I40+I32+I26+I36</f>
        <v>3377906031.3299999</v>
      </c>
      <c r="J46" s="122">
        <f>J45+J40+J32+J26+J36</f>
        <v>3248636007.8400002</v>
      </c>
      <c r="K46" s="79">
        <f>K45+K40+K32+K26+K36</f>
        <v>129270023.48999999</v>
      </c>
      <c r="L46" s="123">
        <f>L45+L40+L32+L26+L36</f>
        <v>0</v>
      </c>
      <c r="M46" s="101"/>
      <c r="N46" s="71"/>
      <c r="O46" s="71"/>
      <c r="P46" s="19"/>
    </row>
    <row r="47" spans="1:16" ht="15" customHeight="1" x14ac:dyDescent="0.25">
      <c r="A47" s="190" t="s">
        <v>95</v>
      </c>
      <c r="B47" s="191"/>
      <c r="C47" s="191"/>
      <c r="D47" s="191"/>
      <c r="E47" s="191"/>
      <c r="F47" s="191"/>
      <c r="G47" s="192"/>
      <c r="H47" s="28">
        <v>20233150.747563031</v>
      </c>
      <c r="I47" s="124"/>
      <c r="J47" s="62"/>
      <c r="K47" s="125"/>
      <c r="L47" s="126"/>
      <c r="M47" s="101"/>
      <c r="N47" s="71"/>
      <c r="O47" s="71"/>
      <c r="P47" s="19"/>
    </row>
    <row r="48" spans="1:16" ht="17.25" customHeight="1" thickBot="1" x14ac:dyDescent="0.3">
      <c r="A48" s="193" t="s">
        <v>96</v>
      </c>
      <c r="B48" s="194"/>
      <c r="C48" s="194"/>
      <c r="D48" s="194"/>
      <c r="E48" s="194"/>
      <c r="F48" s="194"/>
      <c r="G48" s="195"/>
      <c r="H48" s="127">
        <f>H46+H47</f>
        <v>3377906031.3299994</v>
      </c>
      <c r="I48" s="127">
        <f t="shared" ref="I48:J48" si="8">I46+I47</f>
        <v>3377906031.3299999</v>
      </c>
      <c r="J48" s="127">
        <f t="shared" si="8"/>
        <v>3248636007.8400002</v>
      </c>
      <c r="K48" s="127">
        <f>K46+K47</f>
        <v>129270023.48999999</v>
      </c>
      <c r="L48" s="128">
        <v>0</v>
      </c>
      <c r="M48" s="101"/>
      <c r="N48" s="71"/>
      <c r="O48" s="71"/>
      <c r="P48" s="19"/>
    </row>
    <row r="49" spans="1:16" ht="21.75" customHeight="1" x14ac:dyDescent="0.25">
      <c r="A49" s="129" t="s">
        <v>97</v>
      </c>
      <c r="H49" s="130"/>
      <c r="I49" s="47"/>
      <c r="J49" s="131"/>
      <c r="K49" s="131"/>
      <c r="L49" s="47"/>
      <c r="M49" s="101"/>
      <c r="N49" s="71"/>
      <c r="O49" s="71"/>
      <c r="P49" s="19"/>
    </row>
    <row r="50" spans="1:16" ht="21.75" customHeight="1" x14ac:dyDescent="0.25">
      <c r="A50" s="129"/>
      <c r="G50" s="132"/>
      <c r="H50" s="25"/>
      <c r="I50" s="133"/>
      <c r="J50" s="134"/>
      <c r="K50" s="134"/>
      <c r="L50" s="135"/>
      <c r="M50" s="101"/>
      <c r="N50" s="71"/>
      <c r="O50" s="71"/>
      <c r="P50" s="19"/>
    </row>
    <row r="51" spans="1:16" ht="21.75" customHeight="1" x14ac:dyDescent="0.25">
      <c r="G51" s="136"/>
      <c r="I51" s="10"/>
      <c r="J51" s="137"/>
      <c r="K51" s="10"/>
      <c r="L51" s="135"/>
      <c r="M51" s="101"/>
      <c r="N51" s="71"/>
      <c r="O51" s="71"/>
      <c r="P51" s="19"/>
    </row>
    <row r="52" spans="1:16" ht="21.75" customHeight="1" x14ac:dyDescent="0.25">
      <c r="A52" s="10" t="s">
        <v>98</v>
      </c>
      <c r="G52" s="136"/>
      <c r="I52" s="132"/>
      <c r="J52" s="73"/>
      <c r="K52" s="132"/>
      <c r="L52" s="135"/>
      <c r="M52" s="101"/>
      <c r="N52" s="71"/>
      <c r="O52" s="71"/>
      <c r="P52" s="19"/>
    </row>
    <row r="53" spans="1:16" ht="50.25" customHeight="1" x14ac:dyDescent="0.25">
      <c r="A53" s="196" t="s">
        <v>99</v>
      </c>
      <c r="B53" s="196"/>
      <c r="C53" s="196"/>
      <c r="G53" s="136"/>
      <c r="I53" s="132"/>
      <c r="J53" s="73"/>
      <c r="K53" s="10"/>
      <c r="L53" s="135"/>
      <c r="M53" s="101"/>
      <c r="N53" s="71"/>
      <c r="O53" s="71"/>
      <c r="P53" s="19"/>
    </row>
    <row r="54" spans="1:16" ht="30" customHeight="1" x14ac:dyDescent="0.25">
      <c r="A54" s="47" t="s">
        <v>100</v>
      </c>
      <c r="B54" s="47"/>
      <c r="C54" s="47"/>
      <c r="D54" s="47"/>
      <c r="E54" s="47"/>
      <c r="F54" s="47"/>
      <c r="G54" s="138"/>
      <c r="H54" s="138"/>
      <c r="I54" s="47"/>
      <c r="J54" s="135"/>
      <c r="K54" s="47"/>
      <c r="L54" s="135"/>
      <c r="M54" s="101"/>
      <c r="N54" s="71"/>
      <c r="O54" s="71"/>
      <c r="P54" s="19"/>
    </row>
  </sheetData>
  <mergeCells count="50">
    <mergeCell ref="B3:B6"/>
    <mergeCell ref="C3:H6"/>
    <mergeCell ref="I3:L3"/>
    <mergeCell ref="I4:L4"/>
    <mergeCell ref="I5:L5"/>
    <mergeCell ref="I6:L6"/>
    <mergeCell ref="B7:I7"/>
    <mergeCell ref="B8:R8"/>
    <mergeCell ref="B9:B10"/>
    <mergeCell ref="C9:C10"/>
    <mergeCell ref="D9:D10"/>
    <mergeCell ref="E9:E10"/>
    <mergeCell ref="F9:F10"/>
    <mergeCell ref="G9:G10"/>
    <mergeCell ref="H9:H10"/>
    <mergeCell ref="I9:I10"/>
    <mergeCell ref="J9:L9"/>
    <mergeCell ref="B11:B25"/>
    <mergeCell ref="C11:L11"/>
    <mergeCell ref="D13:G13"/>
    <mergeCell ref="C14:L14"/>
    <mergeCell ref="C15:C20"/>
    <mergeCell ref="D21:G21"/>
    <mergeCell ref="C22:L22"/>
    <mergeCell ref="D25:G25"/>
    <mergeCell ref="B36:G36"/>
    <mergeCell ref="B26:G26"/>
    <mergeCell ref="B27:B31"/>
    <mergeCell ref="C27:L27"/>
    <mergeCell ref="C28:C29"/>
    <mergeCell ref="D29:G29"/>
    <mergeCell ref="C30:K30"/>
    <mergeCell ref="B32:G32"/>
    <mergeCell ref="B33:B35"/>
    <mergeCell ref="C33:L33"/>
    <mergeCell ref="C34:C35"/>
    <mergeCell ref="D35:G35"/>
    <mergeCell ref="C46:G46"/>
    <mergeCell ref="A47:G47"/>
    <mergeCell ref="A48:G48"/>
    <mergeCell ref="A53:C53"/>
    <mergeCell ref="B37:B40"/>
    <mergeCell ref="C37:L37"/>
    <mergeCell ref="C38:C39"/>
    <mergeCell ref="C40:G40"/>
    <mergeCell ref="B41:B45"/>
    <mergeCell ref="C41:L41"/>
    <mergeCell ref="C43:C44"/>
    <mergeCell ref="D44:G44"/>
    <mergeCell ref="C45:G45"/>
  </mergeCells>
  <pageMargins left="0.51181102362204722" right="0.51181102362204722" top="0.35433070866141736" bottom="0.35433070866141736" header="0.31496062992125984" footer="0.31496062992125984"/>
  <pageSetup paperSize="41" scale="4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DC6B9-D11B-4BF3-BF09-FE4917E24452}">
  <dimension ref="B2:AH36"/>
  <sheetViews>
    <sheetView workbookViewId="0"/>
  </sheetViews>
  <sheetFormatPr baseColWidth="10" defaultRowHeight="15" x14ac:dyDescent="0.25"/>
  <cols>
    <col min="1" max="1" width="4.7109375" customWidth="1"/>
    <col min="2" max="2" width="15.5703125" customWidth="1"/>
    <col min="3" max="3" width="56.7109375" customWidth="1"/>
    <col min="4" max="4" width="5.7109375" customWidth="1"/>
    <col min="5" max="5" width="5.140625" customWidth="1"/>
    <col min="6" max="6" width="5.42578125" customWidth="1"/>
    <col min="7" max="7" width="5.28515625" customWidth="1"/>
    <col min="8" max="10" width="8" customWidth="1"/>
    <col min="11" max="11" width="1.5703125" customWidth="1"/>
    <col min="12" max="12" width="1.28515625" customWidth="1"/>
    <col min="13" max="14" width="1.140625" customWidth="1"/>
    <col min="15" max="16" width="1.28515625" customWidth="1"/>
    <col min="17" max="17" width="1.42578125" customWidth="1"/>
    <col min="18" max="18" width="1.140625" customWidth="1"/>
    <col min="19" max="19" width="1.5703125" customWidth="1"/>
    <col min="20" max="20" width="1.28515625" customWidth="1"/>
    <col min="21" max="21" width="1" customWidth="1"/>
    <col min="22" max="22" width="1.42578125" customWidth="1"/>
    <col min="23" max="26" width="1.28515625" customWidth="1"/>
    <col min="27" max="29" width="8" customWidth="1"/>
    <col min="30" max="30" width="1.7109375" customWidth="1"/>
    <col min="31" max="31" width="1.5703125" customWidth="1"/>
    <col min="32" max="32" width="1.42578125" customWidth="1"/>
    <col min="33" max="33" width="1.28515625" customWidth="1"/>
  </cols>
  <sheetData>
    <row r="2" spans="2:33" x14ac:dyDescent="0.25">
      <c r="B2" s="10"/>
      <c r="C2" s="10"/>
      <c r="D2" s="10"/>
      <c r="E2" s="10"/>
      <c r="F2" s="10"/>
      <c r="G2" s="73"/>
      <c r="H2" s="73"/>
      <c r="I2" s="73"/>
      <c r="J2" s="73"/>
      <c r="K2" s="73"/>
      <c r="L2" s="73"/>
      <c r="M2" s="73"/>
      <c r="N2" s="73"/>
      <c r="O2" s="73"/>
      <c r="P2" s="73"/>
      <c r="Q2" s="73"/>
      <c r="R2" s="73"/>
      <c r="S2" s="73"/>
      <c r="T2" s="73"/>
      <c r="U2" s="73"/>
      <c r="V2" s="73"/>
      <c r="W2" s="73"/>
      <c r="X2" s="73"/>
      <c r="Y2" s="73"/>
      <c r="Z2" s="73"/>
      <c r="AA2" s="73"/>
      <c r="AB2" s="73"/>
      <c r="AC2" s="73"/>
      <c r="AD2" s="73"/>
      <c r="AE2" s="73"/>
      <c r="AF2" s="73"/>
      <c r="AG2" s="73"/>
    </row>
    <row r="3" spans="2:33" x14ac:dyDescent="0.25">
      <c r="B3" s="250"/>
      <c r="C3" s="253" t="s">
        <v>101</v>
      </c>
      <c r="D3" s="254"/>
      <c r="E3" s="254"/>
      <c r="F3" s="254"/>
      <c r="G3" s="254"/>
      <c r="H3" s="254"/>
      <c r="I3" s="254"/>
      <c r="J3" s="254"/>
      <c r="K3" s="254"/>
      <c r="L3" s="254"/>
      <c r="M3" s="254"/>
      <c r="N3" s="254"/>
      <c r="O3" s="255"/>
      <c r="P3" s="295" t="s">
        <v>102</v>
      </c>
      <c r="Q3" s="295"/>
      <c r="R3" s="295"/>
      <c r="S3" s="295"/>
      <c r="T3" s="295"/>
      <c r="U3" s="295"/>
      <c r="V3" s="295"/>
      <c r="W3" s="295"/>
      <c r="X3" s="295"/>
      <c r="Y3" s="295"/>
      <c r="Z3" s="295"/>
      <c r="AA3" s="295"/>
      <c r="AB3" s="295"/>
      <c r="AC3" s="295"/>
      <c r="AD3" s="295"/>
      <c r="AE3" s="295"/>
      <c r="AF3" s="295"/>
      <c r="AG3" s="295"/>
    </row>
    <row r="4" spans="2:33" x14ac:dyDescent="0.25">
      <c r="B4" s="251"/>
      <c r="C4" s="256"/>
      <c r="D4" s="257"/>
      <c r="E4" s="257"/>
      <c r="F4" s="257"/>
      <c r="G4" s="257"/>
      <c r="H4" s="257"/>
      <c r="I4" s="257"/>
      <c r="J4" s="257"/>
      <c r="K4" s="257"/>
      <c r="L4" s="257"/>
      <c r="M4" s="257"/>
      <c r="N4" s="257"/>
      <c r="O4" s="258"/>
      <c r="P4" s="295" t="s">
        <v>38</v>
      </c>
      <c r="Q4" s="295"/>
      <c r="R4" s="295"/>
      <c r="S4" s="295"/>
      <c r="T4" s="295"/>
      <c r="U4" s="295"/>
      <c r="V4" s="295"/>
      <c r="W4" s="295"/>
      <c r="X4" s="295"/>
      <c r="Y4" s="295"/>
      <c r="Z4" s="295"/>
      <c r="AA4" s="295"/>
      <c r="AB4" s="295"/>
      <c r="AC4" s="295"/>
      <c r="AD4" s="295"/>
      <c r="AE4" s="295"/>
      <c r="AF4" s="295"/>
      <c r="AG4" s="295"/>
    </row>
    <row r="5" spans="2:33" x14ac:dyDescent="0.25">
      <c r="B5" s="251"/>
      <c r="C5" s="256"/>
      <c r="D5" s="257"/>
      <c r="E5" s="257"/>
      <c r="F5" s="257"/>
      <c r="G5" s="257"/>
      <c r="H5" s="257"/>
      <c r="I5" s="257"/>
      <c r="J5" s="257"/>
      <c r="K5" s="257"/>
      <c r="L5" s="257"/>
      <c r="M5" s="257"/>
      <c r="N5" s="257"/>
      <c r="O5" s="258"/>
      <c r="P5" s="295" t="s">
        <v>103</v>
      </c>
      <c r="Q5" s="295"/>
      <c r="R5" s="295"/>
      <c r="S5" s="295"/>
      <c r="T5" s="295"/>
      <c r="U5" s="295"/>
      <c r="V5" s="295"/>
      <c r="W5" s="295"/>
      <c r="X5" s="295"/>
      <c r="Y5" s="295"/>
      <c r="Z5" s="295"/>
      <c r="AA5" s="295"/>
      <c r="AB5" s="295"/>
      <c r="AC5" s="295"/>
      <c r="AD5" s="295"/>
      <c r="AE5" s="295"/>
      <c r="AF5" s="295"/>
      <c r="AG5" s="295"/>
    </row>
    <row r="6" spans="2:33" x14ac:dyDescent="0.25">
      <c r="B6" s="252"/>
      <c r="C6" s="259"/>
      <c r="D6" s="260"/>
      <c r="E6" s="260"/>
      <c r="F6" s="260"/>
      <c r="G6" s="260"/>
      <c r="H6" s="260"/>
      <c r="I6" s="260"/>
      <c r="J6" s="260"/>
      <c r="K6" s="260"/>
      <c r="L6" s="260"/>
      <c r="M6" s="260"/>
      <c r="N6" s="260"/>
      <c r="O6" s="261"/>
      <c r="P6" s="295" t="s">
        <v>104</v>
      </c>
      <c r="Q6" s="295"/>
      <c r="R6" s="295"/>
      <c r="S6" s="295"/>
      <c r="T6" s="295"/>
      <c r="U6" s="295"/>
      <c r="V6" s="295"/>
      <c r="W6" s="295"/>
      <c r="X6" s="295"/>
      <c r="Y6" s="295"/>
      <c r="Z6" s="295"/>
      <c r="AA6" s="295"/>
      <c r="AB6" s="295"/>
      <c r="AC6" s="295"/>
      <c r="AD6" s="295"/>
      <c r="AE6" s="295"/>
      <c r="AF6" s="295"/>
      <c r="AG6" s="295"/>
    </row>
    <row r="7" spans="2:33" ht="23.25" customHeight="1" x14ac:dyDescent="0.25">
      <c r="B7" s="289" t="s">
        <v>42</v>
      </c>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row>
    <row r="8" spans="2:33" x14ac:dyDescent="0.25">
      <c r="B8" s="243" t="s">
        <v>105</v>
      </c>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row>
    <row r="9" spans="2:33" ht="24.75" customHeight="1" x14ac:dyDescent="0.25">
      <c r="B9" s="290" t="s">
        <v>54</v>
      </c>
      <c r="C9" s="291"/>
      <c r="D9" s="292" t="s">
        <v>106</v>
      </c>
      <c r="E9" s="293"/>
      <c r="F9" s="293"/>
      <c r="G9" s="294"/>
      <c r="H9" s="139" t="s">
        <v>107</v>
      </c>
      <c r="I9" s="139" t="s">
        <v>108</v>
      </c>
      <c r="J9" s="139" t="s">
        <v>109</v>
      </c>
      <c r="K9" s="292" t="s">
        <v>110</v>
      </c>
      <c r="L9" s="293"/>
      <c r="M9" s="293"/>
      <c r="N9" s="294"/>
      <c r="O9" s="292" t="s">
        <v>111</v>
      </c>
      <c r="P9" s="293"/>
      <c r="Q9" s="293"/>
      <c r="R9" s="294"/>
      <c r="S9" s="292" t="s">
        <v>112</v>
      </c>
      <c r="T9" s="293"/>
      <c r="U9" s="293"/>
      <c r="V9" s="294"/>
      <c r="W9" s="292" t="s">
        <v>113</v>
      </c>
      <c r="X9" s="293"/>
      <c r="Y9" s="293"/>
      <c r="Z9" s="294"/>
      <c r="AA9" s="139" t="s">
        <v>114</v>
      </c>
      <c r="AB9" s="139" t="s">
        <v>115</v>
      </c>
      <c r="AC9" s="139" t="s">
        <v>116</v>
      </c>
      <c r="AD9" s="278" t="s">
        <v>117</v>
      </c>
      <c r="AE9" s="278"/>
      <c r="AF9" s="278"/>
      <c r="AG9" s="278"/>
    </row>
    <row r="10" spans="2:33" ht="28.5" customHeight="1" x14ac:dyDescent="0.25">
      <c r="B10" s="282" t="s">
        <v>118</v>
      </c>
      <c r="C10" s="283"/>
      <c r="D10" s="141"/>
      <c r="E10" s="141"/>
      <c r="F10" s="142"/>
      <c r="G10" s="142"/>
      <c r="H10" s="142"/>
      <c r="I10" s="142"/>
      <c r="J10" s="142"/>
      <c r="K10" s="279"/>
      <c r="L10" s="280"/>
      <c r="M10" s="280"/>
      <c r="N10" s="281"/>
      <c r="O10" s="144"/>
      <c r="P10" s="144"/>
      <c r="Q10" s="144" t="s">
        <v>119</v>
      </c>
      <c r="R10" s="144"/>
      <c r="S10" s="268"/>
      <c r="T10" s="269"/>
      <c r="U10" s="269"/>
      <c r="V10" s="270"/>
      <c r="W10" s="268"/>
      <c r="X10" s="269"/>
      <c r="Y10" s="269"/>
      <c r="Z10" s="270"/>
      <c r="AA10" s="145"/>
      <c r="AB10" s="145"/>
      <c r="AC10" s="145"/>
      <c r="AD10" s="146"/>
      <c r="AE10" s="146"/>
      <c r="AF10" s="146"/>
      <c r="AG10" s="146" t="s">
        <v>120</v>
      </c>
    </row>
    <row r="11" spans="2:33" ht="28.5" customHeight="1" x14ac:dyDescent="0.25">
      <c r="B11" s="285" t="s">
        <v>59</v>
      </c>
      <c r="C11" s="286"/>
      <c r="D11" s="141"/>
      <c r="E11" s="141"/>
      <c r="F11" s="143"/>
      <c r="G11" s="142"/>
      <c r="H11" s="142"/>
      <c r="I11" s="142"/>
      <c r="J11" s="142"/>
      <c r="K11" s="144"/>
      <c r="L11" s="144"/>
      <c r="M11" s="144" t="s">
        <v>119</v>
      </c>
      <c r="N11" s="144"/>
      <c r="O11" s="268"/>
      <c r="P11" s="269"/>
      <c r="Q11" s="269"/>
      <c r="R11" s="270"/>
      <c r="S11" s="268"/>
      <c r="T11" s="269"/>
      <c r="U11" s="269"/>
      <c r="V11" s="270"/>
      <c r="W11" s="268"/>
      <c r="X11" s="269"/>
      <c r="Y11" s="269"/>
      <c r="Z11" s="270"/>
      <c r="AA11" s="146" t="s">
        <v>120</v>
      </c>
      <c r="AB11" s="142"/>
      <c r="AC11" s="142"/>
      <c r="AD11" s="284"/>
      <c r="AE11" s="284"/>
      <c r="AF11" s="284"/>
      <c r="AG11" s="284"/>
    </row>
    <row r="12" spans="2:33" ht="29.25" customHeight="1" x14ac:dyDescent="0.25">
      <c r="B12" s="285" t="s">
        <v>67</v>
      </c>
      <c r="C12" s="286"/>
      <c r="D12" s="141"/>
      <c r="E12" s="141"/>
      <c r="F12" s="143"/>
      <c r="G12" s="142"/>
      <c r="H12" s="142"/>
      <c r="I12" s="142"/>
      <c r="J12" s="142"/>
      <c r="K12" s="279"/>
      <c r="L12" s="280"/>
      <c r="M12" s="280"/>
      <c r="N12" s="281"/>
      <c r="O12" s="279"/>
      <c r="P12" s="280"/>
      <c r="Q12" s="280"/>
      <c r="R12" s="281"/>
      <c r="S12" s="144"/>
      <c r="T12" s="144"/>
      <c r="U12" s="144" t="s">
        <v>119</v>
      </c>
      <c r="V12" s="144"/>
      <c r="W12" s="268"/>
      <c r="X12" s="269"/>
      <c r="Y12" s="269"/>
      <c r="Z12" s="270"/>
      <c r="AA12" s="145"/>
      <c r="AB12" s="145"/>
      <c r="AC12" s="145"/>
      <c r="AD12" s="146"/>
      <c r="AE12" s="146"/>
      <c r="AF12" s="146" t="s">
        <v>120</v>
      </c>
      <c r="AG12" s="146"/>
    </row>
    <row r="13" spans="2:33" ht="21.95" customHeight="1" x14ac:dyDescent="0.25">
      <c r="B13" s="287" t="s">
        <v>73</v>
      </c>
      <c r="C13" s="288"/>
      <c r="D13" s="147"/>
      <c r="E13" s="147"/>
      <c r="F13" s="147"/>
      <c r="G13" s="140"/>
      <c r="H13" s="140"/>
      <c r="I13" s="140"/>
      <c r="J13" s="140"/>
      <c r="K13" s="275"/>
      <c r="L13" s="276"/>
      <c r="M13" s="276"/>
      <c r="N13" s="277"/>
      <c r="O13" s="275"/>
      <c r="P13" s="276"/>
      <c r="Q13" s="276"/>
      <c r="R13" s="277"/>
      <c r="S13" s="275"/>
      <c r="T13" s="276"/>
      <c r="U13" s="276"/>
      <c r="V13" s="277"/>
      <c r="W13" s="275"/>
      <c r="X13" s="276"/>
      <c r="Y13" s="276"/>
      <c r="Z13" s="277"/>
      <c r="AA13" s="140"/>
      <c r="AB13" s="140"/>
      <c r="AC13" s="140"/>
      <c r="AD13" s="278"/>
      <c r="AE13" s="278"/>
      <c r="AF13" s="278"/>
      <c r="AG13" s="278"/>
    </row>
    <row r="14" spans="2:33" ht="32.25" customHeight="1" x14ac:dyDescent="0.25">
      <c r="B14" s="282" t="s">
        <v>74</v>
      </c>
      <c r="C14" s="283"/>
      <c r="D14" s="141"/>
      <c r="E14" s="141"/>
      <c r="F14" s="141"/>
      <c r="G14" s="142"/>
      <c r="H14" s="142"/>
      <c r="I14" s="142"/>
      <c r="J14" s="142"/>
      <c r="K14" s="279"/>
      <c r="L14" s="280"/>
      <c r="M14" s="280"/>
      <c r="N14" s="281"/>
      <c r="O14" s="279"/>
      <c r="P14" s="280"/>
      <c r="Q14" s="280"/>
      <c r="R14" s="281"/>
      <c r="S14" s="279"/>
      <c r="T14" s="280"/>
      <c r="U14" s="280"/>
      <c r="V14" s="281"/>
      <c r="W14" s="144"/>
      <c r="X14" s="144"/>
      <c r="Y14" s="144"/>
      <c r="Z14" s="144" t="s">
        <v>119</v>
      </c>
      <c r="AA14" s="145"/>
      <c r="AB14" s="145"/>
      <c r="AC14" s="145"/>
      <c r="AD14" s="146"/>
      <c r="AE14" s="146"/>
      <c r="AF14" s="146" t="s">
        <v>120</v>
      </c>
      <c r="AG14" s="146"/>
    </row>
    <row r="15" spans="2:33" ht="36" customHeight="1" x14ac:dyDescent="0.25">
      <c r="B15" s="265" t="s">
        <v>77</v>
      </c>
      <c r="C15" s="266"/>
      <c r="D15" s="148"/>
      <c r="E15" s="148"/>
      <c r="F15" s="148"/>
      <c r="G15" s="142"/>
      <c r="H15" s="142"/>
      <c r="I15" s="142"/>
      <c r="J15" s="142"/>
      <c r="K15" s="279"/>
      <c r="L15" s="280"/>
      <c r="M15" s="280"/>
      <c r="N15" s="281"/>
      <c r="O15" s="279"/>
      <c r="P15" s="280"/>
      <c r="Q15" s="280"/>
      <c r="R15" s="281"/>
      <c r="S15" s="279"/>
      <c r="T15" s="280"/>
      <c r="U15" s="280"/>
      <c r="V15" s="281"/>
      <c r="W15" s="144"/>
      <c r="X15" s="144"/>
      <c r="Y15" s="144"/>
      <c r="Z15" s="144" t="s">
        <v>119</v>
      </c>
      <c r="AA15" s="149"/>
      <c r="AB15" s="145"/>
      <c r="AC15" s="145"/>
      <c r="AD15" s="146"/>
      <c r="AE15" s="146"/>
      <c r="AF15" s="146" t="s">
        <v>120</v>
      </c>
      <c r="AG15" s="146"/>
    </row>
    <row r="16" spans="2:33" ht="21.95" customHeight="1" x14ac:dyDescent="0.25">
      <c r="B16" s="273" t="s">
        <v>80</v>
      </c>
      <c r="C16" s="274"/>
      <c r="D16" s="150"/>
      <c r="E16" s="150"/>
      <c r="F16" s="150"/>
      <c r="G16" s="140"/>
      <c r="H16" s="140"/>
      <c r="I16" s="140"/>
      <c r="J16" s="140"/>
      <c r="K16" s="275"/>
      <c r="L16" s="276"/>
      <c r="M16" s="276"/>
      <c r="N16" s="277"/>
      <c r="O16" s="275"/>
      <c r="P16" s="276"/>
      <c r="Q16" s="276"/>
      <c r="R16" s="277"/>
      <c r="S16" s="275"/>
      <c r="T16" s="276"/>
      <c r="U16" s="276"/>
      <c r="V16" s="277"/>
      <c r="W16" s="275"/>
      <c r="X16" s="276"/>
      <c r="Y16" s="276"/>
      <c r="Z16" s="277"/>
      <c r="AA16" s="140"/>
      <c r="AB16" s="140"/>
      <c r="AC16" s="140"/>
      <c r="AD16" s="278"/>
      <c r="AE16" s="278"/>
      <c r="AF16" s="278"/>
      <c r="AG16" s="278"/>
    </row>
    <row r="17" spans="2:34" ht="21.95" customHeight="1" x14ac:dyDescent="0.25">
      <c r="B17" s="265" t="s">
        <v>121</v>
      </c>
      <c r="C17" s="266"/>
      <c r="D17" s="148"/>
      <c r="E17" s="148"/>
      <c r="F17" s="148"/>
      <c r="G17" s="142"/>
      <c r="H17" s="142"/>
      <c r="I17" s="142"/>
      <c r="J17" s="142"/>
      <c r="K17" s="279"/>
      <c r="L17" s="280"/>
      <c r="M17" s="280"/>
      <c r="N17" s="281"/>
      <c r="O17" s="279"/>
      <c r="P17" s="280"/>
      <c r="Q17" s="280"/>
      <c r="R17" s="281"/>
      <c r="S17" s="144"/>
      <c r="T17" s="144"/>
      <c r="U17" s="144"/>
      <c r="V17" s="144" t="s">
        <v>119</v>
      </c>
      <c r="W17" s="149"/>
      <c r="X17" s="149"/>
      <c r="Y17" s="149"/>
      <c r="Z17" s="149"/>
      <c r="AA17" s="145"/>
      <c r="AB17" s="145"/>
      <c r="AC17" s="145"/>
      <c r="AD17" s="146"/>
      <c r="AE17" s="146"/>
      <c r="AF17" s="146"/>
      <c r="AG17" s="146" t="s">
        <v>120</v>
      </c>
    </row>
    <row r="18" spans="2:34" ht="21.95" customHeight="1" x14ac:dyDescent="0.25">
      <c r="B18" s="273" t="s">
        <v>84</v>
      </c>
      <c r="C18" s="274"/>
      <c r="D18" s="150"/>
      <c r="E18" s="150"/>
      <c r="F18" s="150"/>
      <c r="G18" s="140"/>
      <c r="H18" s="140"/>
      <c r="I18" s="140"/>
      <c r="J18" s="140"/>
      <c r="K18" s="275"/>
      <c r="L18" s="276"/>
      <c r="M18" s="276"/>
      <c r="N18" s="277"/>
      <c r="O18" s="275"/>
      <c r="P18" s="276"/>
      <c r="Q18" s="276"/>
      <c r="R18" s="277"/>
      <c r="S18" s="275"/>
      <c r="T18" s="276"/>
      <c r="U18" s="276"/>
      <c r="V18" s="277"/>
      <c r="W18" s="275"/>
      <c r="X18" s="276"/>
      <c r="Y18" s="276"/>
      <c r="Z18" s="277"/>
      <c r="AA18" s="140"/>
      <c r="AB18" s="140"/>
      <c r="AC18" s="140"/>
      <c r="AD18" s="278"/>
      <c r="AE18" s="278"/>
      <c r="AF18" s="278"/>
      <c r="AG18" s="278"/>
    </row>
    <row r="19" spans="2:34" ht="24.75" customHeight="1" x14ac:dyDescent="0.25">
      <c r="B19" s="265" t="s">
        <v>122</v>
      </c>
      <c r="C19" s="266"/>
      <c r="D19" s="148"/>
      <c r="E19" s="148"/>
      <c r="F19" s="148"/>
      <c r="G19" s="142"/>
      <c r="H19" s="142"/>
      <c r="I19" s="142"/>
      <c r="J19" s="142"/>
      <c r="K19" s="279"/>
      <c r="L19" s="280"/>
      <c r="M19" s="280"/>
      <c r="N19" s="281"/>
      <c r="O19" s="144"/>
      <c r="P19" s="144"/>
      <c r="Q19" s="144"/>
      <c r="R19" s="144" t="s">
        <v>119</v>
      </c>
      <c r="S19" s="268"/>
      <c r="T19" s="269"/>
      <c r="U19" s="269"/>
      <c r="V19" s="269"/>
      <c r="W19" s="149"/>
      <c r="X19" s="149"/>
      <c r="Y19" s="149"/>
      <c r="Z19" s="149"/>
      <c r="AA19" s="145"/>
      <c r="AB19" s="145"/>
      <c r="AC19" s="145"/>
      <c r="AD19" s="146"/>
      <c r="AE19" s="146" t="s">
        <v>120</v>
      </c>
      <c r="AF19" s="146"/>
      <c r="AG19" s="146"/>
    </row>
    <row r="20" spans="2:34" ht="21.95" customHeight="1" x14ac:dyDescent="0.25">
      <c r="B20" s="273" t="s">
        <v>89</v>
      </c>
      <c r="C20" s="274"/>
      <c r="D20" s="150"/>
      <c r="E20" s="150"/>
      <c r="F20" s="150"/>
      <c r="G20" s="140"/>
      <c r="H20" s="140"/>
      <c r="I20" s="140"/>
      <c r="J20" s="140"/>
      <c r="K20" s="275"/>
      <c r="L20" s="276"/>
      <c r="M20" s="276"/>
      <c r="N20" s="277"/>
      <c r="O20" s="275"/>
      <c r="P20" s="276"/>
      <c r="Q20" s="276"/>
      <c r="R20" s="277"/>
      <c r="S20" s="275"/>
      <c r="T20" s="276"/>
      <c r="U20" s="276"/>
      <c r="V20" s="277"/>
      <c r="W20" s="275"/>
      <c r="X20" s="276"/>
      <c r="Y20" s="276"/>
      <c r="Z20" s="277"/>
      <c r="AA20" s="140"/>
      <c r="AB20" s="140"/>
      <c r="AC20" s="140"/>
      <c r="AD20" s="278"/>
      <c r="AE20" s="278"/>
      <c r="AF20" s="278"/>
      <c r="AG20" s="278"/>
    </row>
    <row r="21" spans="2:34" ht="21.95" customHeight="1" x14ac:dyDescent="0.25">
      <c r="B21" s="265" t="s">
        <v>90</v>
      </c>
      <c r="C21" s="266"/>
      <c r="D21" s="151"/>
      <c r="E21" s="151"/>
      <c r="F21" s="151"/>
      <c r="G21" s="142"/>
      <c r="H21" s="142"/>
      <c r="I21" s="142"/>
      <c r="J21" s="142"/>
      <c r="K21" s="144"/>
      <c r="L21" s="144"/>
      <c r="M21" s="144" t="s">
        <v>119</v>
      </c>
      <c r="N21" s="144"/>
      <c r="O21" s="267"/>
      <c r="P21" s="267"/>
      <c r="Q21" s="267"/>
      <c r="R21" s="267"/>
      <c r="S21" s="267"/>
      <c r="T21" s="267"/>
      <c r="U21" s="267"/>
      <c r="V21" s="267"/>
      <c r="W21" s="268"/>
      <c r="X21" s="269"/>
      <c r="Y21" s="269"/>
      <c r="Z21" s="270"/>
      <c r="AA21" s="145"/>
      <c r="AB21" s="145"/>
      <c r="AC21" s="145"/>
      <c r="AD21" s="146"/>
      <c r="AE21" s="146"/>
      <c r="AF21" s="146"/>
      <c r="AG21" s="146" t="s">
        <v>120</v>
      </c>
    </row>
    <row r="22" spans="2:34" ht="21.95" customHeight="1" x14ac:dyDescent="0.25">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row>
    <row r="23" spans="2:34" x14ac:dyDescent="0.25">
      <c r="B23" s="10"/>
      <c r="C23" s="153" t="s">
        <v>123</v>
      </c>
      <c r="D23" s="154"/>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row>
    <row r="24" spans="2:34" x14ac:dyDescent="0.25">
      <c r="B24" s="10"/>
      <c r="C24" s="153" t="s">
        <v>124</v>
      </c>
      <c r="D24" s="155"/>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row>
    <row r="25" spans="2:34" x14ac:dyDescent="0.25">
      <c r="B25" s="10"/>
      <c r="C25" s="153" t="s">
        <v>125</v>
      </c>
      <c r="D25" s="149"/>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row>
    <row r="26" spans="2:34" x14ac:dyDescent="0.25">
      <c r="B26" s="10"/>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row>
    <row r="27" spans="2:34" x14ac:dyDescent="0.25">
      <c r="B27" s="10" t="s">
        <v>126</v>
      </c>
      <c r="C27" s="156"/>
      <c r="D27" s="156"/>
      <c r="E27" s="156"/>
      <c r="F27" s="156"/>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row>
    <row r="29" spans="2:34" x14ac:dyDescent="0.25">
      <c r="B29" s="271"/>
      <c r="C29" s="271"/>
    </row>
    <row r="30" spans="2:34" x14ac:dyDescent="0.25">
      <c r="B30" s="271"/>
      <c r="C30" s="271"/>
    </row>
    <row r="31" spans="2:34" x14ac:dyDescent="0.25">
      <c r="B31" s="272"/>
      <c r="C31" s="272"/>
    </row>
    <row r="32" spans="2:34" x14ac:dyDescent="0.25">
      <c r="B32" s="157" t="s">
        <v>127</v>
      </c>
    </row>
    <row r="33" spans="2:2" x14ac:dyDescent="0.25">
      <c r="B33" s="10" t="s">
        <v>128</v>
      </c>
    </row>
    <row r="34" spans="2:2" x14ac:dyDescent="0.25">
      <c r="B34" s="10"/>
    </row>
    <row r="35" spans="2:2" x14ac:dyDescent="0.25">
      <c r="B35" s="10"/>
    </row>
    <row r="36" spans="2:2" x14ac:dyDescent="0.25">
      <c r="B36" s="156" t="s">
        <v>129</v>
      </c>
    </row>
  </sheetData>
  <mergeCells count="71">
    <mergeCell ref="B3:B6"/>
    <mergeCell ref="C3:O6"/>
    <mergeCell ref="P3:AG3"/>
    <mergeCell ref="P4:AG4"/>
    <mergeCell ref="P5:AG5"/>
    <mergeCell ref="P6:AG6"/>
    <mergeCell ref="B7:AG7"/>
    <mergeCell ref="B8:AG8"/>
    <mergeCell ref="B9:C9"/>
    <mergeCell ref="D9:G9"/>
    <mergeCell ref="K9:N9"/>
    <mergeCell ref="O9:R9"/>
    <mergeCell ref="S9:V9"/>
    <mergeCell ref="W9:Z9"/>
    <mergeCell ref="AD9:AG9"/>
    <mergeCell ref="B10:C10"/>
    <mergeCell ref="K10:N10"/>
    <mergeCell ref="S10:V10"/>
    <mergeCell ref="W10:Z10"/>
    <mergeCell ref="B11:C11"/>
    <mergeCell ref="O11:R11"/>
    <mergeCell ref="S11:V11"/>
    <mergeCell ref="W11:Z11"/>
    <mergeCell ref="AD11:AG11"/>
    <mergeCell ref="B12:C12"/>
    <mergeCell ref="K12:N12"/>
    <mergeCell ref="O12:R12"/>
    <mergeCell ref="W12:Z12"/>
    <mergeCell ref="AD16:AG16"/>
    <mergeCell ref="AD13:AG13"/>
    <mergeCell ref="B14:C14"/>
    <mergeCell ref="K14:N14"/>
    <mergeCell ref="O14:R14"/>
    <mergeCell ref="S14:V14"/>
    <mergeCell ref="B15:C15"/>
    <mergeCell ref="K15:N15"/>
    <mergeCell ref="O15:R15"/>
    <mergeCell ref="S15:V15"/>
    <mergeCell ref="B13:C13"/>
    <mergeCell ref="K13:N13"/>
    <mergeCell ref="O13:R13"/>
    <mergeCell ref="S13:V13"/>
    <mergeCell ref="W13:Z13"/>
    <mergeCell ref="B16:C16"/>
    <mergeCell ref="K16:N16"/>
    <mergeCell ref="O16:R16"/>
    <mergeCell ref="S16:V16"/>
    <mergeCell ref="W16:Z16"/>
    <mergeCell ref="B17:C17"/>
    <mergeCell ref="K17:N17"/>
    <mergeCell ref="O17:R17"/>
    <mergeCell ref="B18:C18"/>
    <mergeCell ref="K18:N18"/>
    <mergeCell ref="O18:R18"/>
    <mergeCell ref="AD20:AG20"/>
    <mergeCell ref="S18:V18"/>
    <mergeCell ref="W18:Z18"/>
    <mergeCell ref="AD18:AG18"/>
    <mergeCell ref="B19:C19"/>
    <mergeCell ref="K19:N19"/>
    <mergeCell ref="S19:V19"/>
    <mergeCell ref="B20:C20"/>
    <mergeCell ref="K20:N20"/>
    <mergeCell ref="O20:R20"/>
    <mergeCell ref="S20:V20"/>
    <mergeCell ref="W20:Z20"/>
    <mergeCell ref="B21:C21"/>
    <mergeCell ref="O21:R21"/>
    <mergeCell ref="S21:V21"/>
    <mergeCell ref="W21:Z21"/>
    <mergeCell ref="B29:C31"/>
  </mergeCells>
  <pageMargins left="0.51181102362204722" right="0.51181102362204722" top="0.55118110236220474" bottom="0.55118110236220474" header="0.31496062992125984" footer="0.31496062992125984"/>
  <pageSetup paperSize="41" scale="7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Marco Lógico</vt:lpstr>
      <vt:lpstr>Presupuesto</vt:lpstr>
      <vt:lpstr>Cronograma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dc:creator>
  <cp:lastModifiedBy>Andres</cp:lastModifiedBy>
  <dcterms:created xsi:type="dcterms:W3CDTF">2021-06-08T15:52:27Z</dcterms:created>
  <dcterms:modified xsi:type="dcterms:W3CDTF">2022-10-05T15:08:27Z</dcterms:modified>
</cp:coreProperties>
</file>