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66925"/>
  <mc:AlternateContent xmlns:mc="http://schemas.openxmlformats.org/markup-compatibility/2006">
    <mc:Choice Requires="x15">
      <x15ac:absPath xmlns:x15ac="http://schemas.microsoft.com/office/spreadsheetml/2010/11/ac" url="https://d.docs.live.net/6445c34ce01e54f9/CARPETA 2024/POLITICAS PUBLICAS 2024/PLANEACIÓN/MIPG/"/>
    </mc:Choice>
  </mc:AlternateContent>
  <xr:revisionPtr revIDLastSave="13" documentId="8_{F1D0FECE-C702-4789-A540-96845BEE1A0A}" xr6:coauthVersionLast="47" xr6:coauthVersionMax="47" xr10:uidLastSave="{488C7F29-1C76-4D71-B415-582659D990F0}"/>
  <bookViews>
    <workbookView xWindow="-120" yWindow="-120" windowWidth="20730" windowHeight="11040" xr2:uid="{00000000-000D-0000-FFFF-FFFF00000000}"/>
  </bookViews>
  <sheets>
    <sheet name="IV TRIM" sheetId="11" r:id="rId1"/>
    <sheet name="Hoja4" sheetId="18" state="hidden" r:id="rId2"/>
    <sheet name="TABLA DINÁMICA" sheetId="14" state="hidden" r:id="rId3"/>
    <sheet name="Hoja3" sheetId="17" state="hidden" r:id="rId4"/>
    <sheet name="Hoja2" sheetId="16" state="hidden" r:id="rId5"/>
    <sheet name="Hoja1" sheetId="15" state="hidden" r:id="rId6"/>
    <sheet name="TABLAS" sheetId="4" state="hidden" r:id="rId7"/>
  </sheets>
  <externalReferences>
    <externalReference r:id="rId8"/>
  </externalReferences>
  <definedNames>
    <definedName name="_xlnm._FilterDatabase" localSheetId="0" hidden="1">'IV TRIM'!$A$9:$BV$81</definedName>
    <definedName name="equipos">[1]ParaPriorizar!$C$65521:$C$65529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1" i="11" l="1"/>
  <c r="O67" i="11"/>
  <c r="O26" i="11"/>
  <c r="O12" i="11"/>
  <c r="O13" i="11"/>
  <c r="O14" i="11"/>
  <c r="O15" i="11"/>
  <c r="O16" i="11"/>
  <c r="O17" i="11"/>
  <c r="O18" i="11"/>
  <c r="O19" i="11"/>
  <c r="O20" i="11"/>
  <c r="O21" i="11"/>
  <c r="O22" i="11"/>
  <c r="O23" i="11"/>
  <c r="O24" i="11"/>
  <c r="O25"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8" i="11"/>
  <c r="O69" i="11"/>
  <c r="O70" i="11"/>
  <c r="O72" i="11"/>
  <c r="O73" i="11"/>
  <c r="O74" i="11"/>
  <c r="O75" i="11"/>
  <c r="O76" i="11"/>
  <c r="O77" i="11"/>
  <c r="O78" i="11"/>
  <c r="O79" i="11"/>
  <c r="O80" i="11"/>
  <c r="O11" i="11"/>
  <c r="O10" i="11"/>
  <c r="F6" i="15"/>
  <c r="B3" i="15"/>
  <c r="C28" i="4"/>
  <c r="C27" i="4"/>
  <c r="C26" i="4"/>
  <c r="C25" i="4"/>
  <c r="C24" i="4"/>
  <c r="C23" i="4"/>
  <c r="C22" i="4"/>
  <c r="C21" i="4"/>
  <c r="C20" i="4"/>
  <c r="C19" i="4"/>
  <c r="C18" i="4"/>
  <c r="C17" i="4"/>
  <c r="C16" i="4"/>
  <c r="C15" i="4"/>
  <c r="C14" i="4"/>
  <c r="C13" i="4"/>
  <c r="C12" i="4"/>
  <c r="I11" i="4"/>
  <c r="H13" i="4" s="1"/>
  <c r="H15" i="4" s="1"/>
  <c r="H9" i="4"/>
  <c r="C9" i="4"/>
  <c r="C8" i="4"/>
  <c r="C7" i="4"/>
  <c r="I6" i="4"/>
  <c r="I7" i="4"/>
  <c r="I8" i="4" s="1"/>
  <c r="C6" i="4"/>
  <c r="I5" i="4"/>
  <c r="C5" i="4"/>
  <c r="C4" i="4"/>
  <c r="C3" i="4"/>
  <c r="E3" i="15"/>
  <c r="O8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PAREJA</author>
  </authors>
  <commentList>
    <comment ref="A74" authorId="0" shapeId="0" xr:uid="{037526D5-63C4-49AD-81C6-3BFC3126DE74}">
      <text>
        <r>
          <rPr>
            <b/>
            <sz val="9"/>
            <color indexed="81"/>
            <rFont val="Tahoma"/>
            <family val="2"/>
          </rPr>
          <t>ISABEL PAREJA:</t>
        </r>
        <r>
          <rPr>
            <sz val="9"/>
            <color indexed="81"/>
            <rFont val="Tahoma"/>
            <family val="2"/>
          </rPr>
          <t xml:space="preserve">
6 actividades en el Plan de acciñon anterior para la politica de control interno</t>
        </r>
      </text>
    </comment>
  </commentList>
</comments>
</file>

<file path=xl/sharedStrings.xml><?xml version="1.0" encoding="utf-8"?>
<sst xmlns="http://schemas.openxmlformats.org/spreadsheetml/2006/main" count="3145" uniqueCount="759">
  <si>
    <t>PLAN DE ACCIÓN MODELO INTEGRADO DE PLANEACIÓN Y GESTIÓN MIPG 2023 - 2024
INDERBU</t>
  </si>
  <si>
    <t>Código: F-DPM-1210-238,37-047</t>
  </si>
  <si>
    <t>Versión: 2.0</t>
  </si>
  <si>
    <t>Fecha aprobación: Noviembre-22-2023</t>
  </si>
  <si>
    <t>Página: 1 de 1</t>
  </si>
  <si>
    <t xml:space="preserve">Fecha Aprobación / Actualización Plan: </t>
  </si>
  <si>
    <t>ORDEN</t>
  </si>
  <si>
    <t xml:space="preserve">DIMENSIÓN </t>
  </si>
  <si>
    <t>POLÍTICAS</t>
  </si>
  <si>
    <t>RESULTADO FURAG VIGENCIA ANTERIOR</t>
  </si>
  <si>
    <t>ACTIVIDAD DE TRABAJO</t>
  </si>
  <si>
    <t>PRODUCTO / ENTREGABLE</t>
  </si>
  <si>
    <t>META</t>
  </si>
  <si>
    <t xml:space="preserve">TIPO DE META </t>
  </si>
  <si>
    <t>LOGRO</t>
  </si>
  <si>
    <t>CUMPLIMIENTO TRIMESTRE</t>
  </si>
  <si>
    <t>CUMPLIMIENTO ACUMULADO</t>
  </si>
  <si>
    <t>OBSERVACIONES</t>
  </si>
  <si>
    <t>RECURSOS</t>
  </si>
  <si>
    <t>RESPONSABLE</t>
  </si>
  <si>
    <t>CRONOGRAMA DE TRABAJO</t>
  </si>
  <si>
    <t>AÑO 2022</t>
  </si>
  <si>
    <t>AÑO 2023</t>
  </si>
  <si>
    <t>AÑO 2024</t>
  </si>
  <si>
    <t>III Trim</t>
  </si>
  <si>
    <t>IV Trim</t>
  </si>
  <si>
    <t>I Trim</t>
  </si>
  <si>
    <t>II Trim</t>
  </si>
  <si>
    <t>Talento Humano</t>
  </si>
  <si>
    <t>Gestión Estratégica del Talento Humano</t>
  </si>
  <si>
    <t>Elaborar documento de Manual de funciones actualizado de acuerdo a las necesidades de la entidad.</t>
  </si>
  <si>
    <t>Documento Manual de funciones actualizado.</t>
  </si>
  <si>
    <t>INCREMENTO</t>
  </si>
  <si>
    <t>Humanos, físicos y Tecnológicos</t>
  </si>
  <si>
    <t>Subdirector Administrativo y Financiero</t>
  </si>
  <si>
    <t>Elaborar y aprobar la Politica de Gestión del Talento Humano de la Entidad.</t>
  </si>
  <si>
    <t xml:space="preserve">Politica de Gestión del Talento humano elaborada y aprobada. </t>
  </si>
  <si>
    <t>Incluir dentro del plan de bienestar de la vigencia 2023 tres actividades con el fin de mejorar el clima laboral teniendo en cuenta los resultados de batería de riesgo psicosocial periodo anterior. Aplicar la batería de riesgo psicosocial vigencia 2023 para implementar el plan de bienestar vigencia 2024.</t>
  </si>
  <si>
    <t>Cronograma de actividades y evidencia de ejecución de las actividades programadas -Informe de aplicación de Batería de Riesgo Psicosocial Vigencia 2023.</t>
  </si>
  <si>
    <t>Plan de Bienestar 2024 con actividades encaminadas a mejorar el clima laboral según resultados de la batería de riesgo psicosocial 2023</t>
  </si>
  <si>
    <t xml:space="preserve">Realizar capacitaciones al personal sobre diversidad , violencia de genero y discriminación de dichas comunidades. </t>
  </si>
  <si>
    <t>Capacitación sobre diversidad, violencia de género y discriminación a los funcionarios y contratistas realizada</t>
  </si>
  <si>
    <t xml:space="preserve">Elaborar procedimiento y/o manual de los acuerdos de gestión. </t>
  </si>
  <si>
    <t>procedimiento y/o manual de los acuerdos de gestión elaborado</t>
  </si>
  <si>
    <t>Elaborar formato de los acuerdos de gestión.</t>
  </si>
  <si>
    <t>Formato elaborado.</t>
  </si>
  <si>
    <t>Integridad</t>
  </si>
  <si>
    <t>Elaborar y aprobar la politica de integridad de la entidad.</t>
  </si>
  <si>
    <t>Politica de integridad de la entidad elaborada y aprobada.</t>
  </si>
  <si>
    <t>Desarrollar 5 jornadas de sensibilización de los valores de la entidad para desarrollar el hábito de actuar de forma coherente con la ética de la institución</t>
  </si>
  <si>
    <t>Jornadas de sensibilización realizadas</t>
  </si>
  <si>
    <t>Realizar evaluación del cumplimiento de los valores y principios de la entidad por los servidores públicos.</t>
  </si>
  <si>
    <t>Informe de evaluación de apropiación de valores realizado.</t>
  </si>
  <si>
    <t xml:space="preserve">Realizar actividades de socialización del procedimiento de conflicto de intereses y rutas de acceso a canales de consulta y orientación para el manejo de conflictos de intereses  y su declaración. </t>
  </si>
  <si>
    <t>Registro de actividades de socialización realizadas</t>
  </si>
  <si>
    <t xml:space="preserve">Direccionamiento Estratégico y Planeación </t>
  </si>
  <si>
    <t>Planeación institucional</t>
  </si>
  <si>
    <t>Implementar acciones y estrategias dirigidas a capacitar a los grupos de valor y control social en forma directa por parte de la entidad o en alianza con otros organismos públicos (ESAP, DAFP, Ministerio del Interior, entre otros).</t>
  </si>
  <si>
    <t>Capacitaciones dirigidas a grupos de valor realizadas</t>
  </si>
  <si>
    <t>Subdirector Técnico - Planeación</t>
  </si>
  <si>
    <t xml:space="preserve">Elaborar plan de acción institucional por procesos de la entidad vigencia 2024 teniendo en cuenta la participación ciudadana con enfoque diferencial y de derechos humanos. </t>
  </si>
  <si>
    <t>Plan de acción Elaborado</t>
  </si>
  <si>
    <t xml:space="preserve">Hacer el seguimiento al plan de acción institucional vigencia 2023 y 2024 </t>
  </si>
  <si>
    <t>Seguimiento realizado.</t>
  </si>
  <si>
    <t>Gestión con valores para resultados</t>
  </si>
  <si>
    <t>Gobierno digital</t>
  </si>
  <si>
    <t xml:space="preserve">Crear y socializar la politica de Guia de estilos de publicación y generación de información de la entidad en la página web institucional de acuerdo a los lineamientos del Ministerio de Tecnologias de la Información y las Comunicaciones. </t>
  </si>
  <si>
    <t xml:space="preserve">Politica de Guia de estilos de publicación creada y socilaizada. </t>
  </si>
  <si>
    <t>Renovar la infraestructura tecnológica institucional para mejorar los procesos y servicios misionales.</t>
  </si>
  <si>
    <t xml:space="preserve">Ordenes de compra de tienda virtual del estado Colombiano. </t>
  </si>
  <si>
    <t>Mantener actualizado el  conjunto de datos publicados en el portal y en la web de la Entidad</t>
  </si>
  <si>
    <t>Datos abiertos actualizados y publicados</t>
  </si>
  <si>
    <t>MANTENIMIENTO</t>
  </si>
  <si>
    <t>Actualizar las vistas de información de la arquitectura de información para todas las fuentes.</t>
  </si>
  <si>
    <t>Repositorio de arquitectura de información actualizado</t>
  </si>
  <si>
    <t>Mantener actualizadas las visitas de despliegue, conectividad y almacenamiento de la arquitectura de infraestructura de TI de la entidad.</t>
  </si>
  <si>
    <t>Inventario tecnológico de la entidad actualizado</t>
  </si>
  <si>
    <t>Mantener actualizado el esquema de soporte y mantenimiento de los sistemas de información, implementarlo y actualizarlo mediante un proceso de mejora continua de acuerdo con los lineamientos del Ministerio de Tecnologías de la Información y las Comunicaciones.</t>
  </si>
  <si>
    <t xml:space="preserve">Esquema de soporte y mantenimiento de los sistemas de información (base listado de sistemas de información) actualizado. </t>
  </si>
  <si>
    <t>Mantener actualizado el plan de continuidad de los servicios tecnológicos mediante pruebas y verificaciones acordes a las necesidades de la entidad.</t>
  </si>
  <si>
    <t>Plan de continuidad de los servicios tecnológicos actualizado.</t>
  </si>
  <si>
    <t>Mantener actualizado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t>
  </si>
  <si>
    <t>Inventario de activos de seguridad y privacidad de la información de la entidad, actualizado y aprobado (documento de inventario y acta de comité de Gestión y Desempeño Institucional)</t>
  </si>
  <si>
    <t>Mantener actualizados los  indicadores de uso y apropiación TI</t>
  </si>
  <si>
    <t>Batería de indicadores de uso y apropiación de TI actualizada.</t>
  </si>
  <si>
    <t>Aprobar la matriz de riesgos de seguridad y privacidad de la información de la entidad, mediante el comité de gestión y desempeño institucional.</t>
  </si>
  <si>
    <t>Matriz de riesgos de seguridad y privacidad de la información aprobada.</t>
  </si>
  <si>
    <t>Elaborar e Implementar un plan de mantenimiento preventivo y evolutivo (de mejoramiento) sobre la infraestructura de TI de la entidad.</t>
  </si>
  <si>
    <t>Plan de mantenimiento preventivo y evolutivo implementado</t>
  </si>
  <si>
    <t>Utilizar acuerdos marco de precios para bienes y servicios de TI con el propósito de optimizar las compras de tecnologías de información de la entidad.</t>
  </si>
  <si>
    <t>Procesos de adquisición de TI celebrados a través de la TVEC.</t>
  </si>
  <si>
    <t>Utilizar técnicas de analítica de datos para describir hechos o fenómenos de la entidad (analítica descriptiva).</t>
  </si>
  <si>
    <t>Informe de analitica de datos de ingresos a escenarios deportivos y PQRSD realizado</t>
  </si>
  <si>
    <t>Seguridad digital</t>
  </si>
  <si>
    <t>Mantener actualizado y realizar la medicion de cumplimiento de los objetivos específicos de seguridad de la información, aprobarlos mediante la alta dirección y medir su nivel de cumplimiento mediante los indicadores definidos para tal fin.</t>
  </si>
  <si>
    <t>Batería de indicadores para medir el nivel de cumplimiento de los objetivos específicos de seguridad de la información</t>
  </si>
  <si>
    <t>Revisar y actualizar roles y responsabilidades especificos de seguridad de la información de acuerdo con las necesidades de la entidad y aprobarlos mediante la alta dirección y el proceso de mejora continua.</t>
  </si>
  <si>
    <t>Listado de roles y responsabilidades específicos de seguridad de la información</t>
  </si>
  <si>
    <t>Hacer campañas de concientización en temas de seguridad de la información de manera frecuente y periódica, específicas para cada uno de los distintos roles dentro de la entidad.</t>
  </si>
  <si>
    <t>Socialización de temas críticos de seguridad de la información en la entidad realizada</t>
  </si>
  <si>
    <t>Realizar un diagnóstico de seguridad y privacidad de la información para la vigencia 2023-2024 mediante la herramienta de autodiagnóstico del Modelo de Seguridad y Privacidad de la Información (MSPI).</t>
  </si>
  <si>
    <t>Diagnóstico de Seguridad y Privacidad de la Información a través de herramientas de autodiagnóstico del MSPI</t>
  </si>
  <si>
    <t>Destinar recursos económicos y humanos que satisfagan las necesidades de seguridad de la información de la entidad.</t>
  </si>
  <si>
    <t>Listado de inversiones en seguridad y privacidad de la información</t>
  </si>
  <si>
    <t>Actualizar la política de seguridad y privacidad de la información de la entidad, aprobarla mediante el comité de gestión y desempeño institucional, implementarla y actualizarla mediante un proceso de mejora continua, de acuerdo con los lineamientos del Ministerio de Tecnologías de la Información y Comunicaciones.</t>
  </si>
  <si>
    <t>Política de seguridad y privacidad de la información actualizada</t>
  </si>
  <si>
    <t>Racionalización de trámites</t>
  </si>
  <si>
    <t>Realizar el Diagnóstico de los trámites de la entidad, susceptibles a inscribirse en el SUIT</t>
  </si>
  <si>
    <t>Diagnóstico de los trámites de la entidad, susceptibles a inscribirse en el SUIT</t>
  </si>
  <si>
    <t>Subdirector Técnico</t>
  </si>
  <si>
    <t>Racionalización de Tramites</t>
  </si>
  <si>
    <t>Inscribir en el aplicativo SUIT tramites y/o OPA´S  de la entidad de acuerdo al diagnostico realizado</t>
  </si>
  <si>
    <t>Tramites y/o OPA´S inscritos en el aplicativo SUIT</t>
  </si>
  <si>
    <t>Elaboración Guía  para la implementación de la Política de Racionalización de Tramites.</t>
  </si>
  <si>
    <t xml:space="preserve"> Guía  para la implementación de la Política de Racionalización de Tramites elaborada.</t>
  </si>
  <si>
    <t>Servicio al ciudadano</t>
  </si>
  <si>
    <t>Elaborar, aprobar y socializar el Manual de Atención al ciudadano del INDERBU</t>
  </si>
  <si>
    <t xml:space="preserve">Manual de Atención al ciudadano del INDERBU documentado , aprobado y socializado. </t>
  </si>
  <si>
    <t>Realizar  Curso basico de lenguaje de señas a los funcionarios y contratistas del INDERBU.</t>
  </si>
  <si>
    <t>Curso basico de  lenguaje de señas a los funcionarios y contratistas  del INDERBU  realizado.</t>
  </si>
  <si>
    <t xml:space="preserve">Realizar  capacitación en  temas relacionados con la política al servicio al ciudadano </t>
  </si>
  <si>
    <t xml:space="preserve">Capacitación realizada sobre política  del Servicio al Ciudadano </t>
  </si>
  <si>
    <t>Elaborar  la guia de buenas prácticas en el servicio al ciudadano del INDERBU</t>
  </si>
  <si>
    <t xml:space="preserve"> Guia de Buenas pracgticas en el servicio al ciudadano sel INDEBRU elaborada. </t>
  </si>
  <si>
    <t>Participación ciudadana en la gestión pública</t>
  </si>
  <si>
    <t>Elaborar  el plan de Participación Ciudadana 2024</t>
  </si>
  <si>
    <t>Plan de participación Ciudadana 2024 Elaborado</t>
  </si>
  <si>
    <t>Jefe de Oficina de Prensa</t>
  </si>
  <si>
    <t>Implementar el Plan de Participación Ciudadana 2024.</t>
  </si>
  <si>
    <t>Plan de participación Ciudadana 2024 Implementado</t>
  </si>
  <si>
    <t xml:space="preserve">Publicar y divulgar la formulación del  Plan Anticorrupción y Atención al ciudadano 2024 en pagina web de la entidad con el fin de garantizar la participación ciudadana en la construcción de este. 
</t>
  </si>
  <si>
    <t xml:space="preserve">Plan Anticorrupción y Atención al Ciudadano 2024 preliminar publicado en pagina web. </t>
  </si>
  <si>
    <t>Establecer, mediante variables cuantificables, si los ejercicios de rendición de cuentas han incrementado la participación de la ciudadanía en general. Desde el sistema de control interno efectuar su verificación.</t>
  </si>
  <si>
    <t>Encuesta de satisfacción del ejercicio de rendición de cuentas de la institución diligenciadas.</t>
  </si>
  <si>
    <t>Publicar y divulgar en los espacios de participación ciudadana y/o rendición de cuentas  el cumplimiento en gestión documental y administración de archivos</t>
  </si>
  <si>
    <t xml:space="preserve">Cumplimiento en gestión documental y administración de archivos  publicado y divulgado en espacios de participación ciudadana y/o rendición de cuentas. </t>
  </si>
  <si>
    <t>Rendir cuentas en los nodos del Sistema Nacional de Rendición de Cuentas (SNRdC)</t>
  </si>
  <si>
    <t>Publicación en el Sistema Nacional de Rendición de Cuentas (SNRdC) del nodo conformado.</t>
  </si>
  <si>
    <t>Incluir en los informes y acciones de difusión para la rendición de cuentas la información sobre el avance en la garantía de derechos a partir de las metas y resultados de la planeación institucional.</t>
  </si>
  <si>
    <t>Informes de rendición de cuentas incluyendo metas y resultados de la gestión</t>
  </si>
  <si>
    <t xml:space="preserve">Información y Comunicación </t>
  </si>
  <si>
    <t>Gestión documental</t>
  </si>
  <si>
    <t>Realizar Diagnóstico Integral de Archivo, el cual incluye, los aspectos archivísticos, de administración, conservación, infraestructura y tecnología vigencia 2024</t>
  </si>
  <si>
    <t>Diagnóstico Integral de Archivos "DIA" vigencia 2024</t>
  </si>
  <si>
    <t>Actualizar y aprobar la Política Gestión Documental.</t>
  </si>
  <si>
    <t>Política Gestión Documental Actualizada y aprobada</t>
  </si>
  <si>
    <t xml:space="preserve">Realizar el documento preliminar de la actualización de las Tablas de Retención Documental  de la entidad. </t>
  </si>
  <si>
    <t>Documento preliminar de las Tabla de Retención Documental actualizadas.</t>
  </si>
  <si>
    <t>Realizar el saneamiento ambiental de áreas de archivo (fumigación, desinfección, desratización, desinsectación) donde se conservan los soportes físicos de la entidad.</t>
  </si>
  <si>
    <t>Certificados de fumigación, desinfección, desratización y desinsectación a los depósitos de archivo expedido por la entidad que realizó la actividad.</t>
  </si>
  <si>
    <t>Realizar transferencias primarias de acuerdo con la Tabla de Retención Documental</t>
  </si>
  <si>
    <t xml:space="preserve">Transferencias primarias de acuerdo con la Tabla de Retención Documental realizadas </t>
  </si>
  <si>
    <t xml:space="preserve"> </t>
  </si>
  <si>
    <t xml:space="preserve">Realizar inventario de  la totalidad de la documentación de los archivo centrales de la institución en el Formato Único de Inventario Documental - FUID  </t>
  </si>
  <si>
    <t>Inventario de  la totalidad de la documentación de los archivo centrales de la institución en el Formato Único de Inventario Documental - FUID realizado</t>
  </si>
  <si>
    <t>Elaborar catálogos e índices para las series y subseries documentales de conservación total</t>
  </si>
  <si>
    <t xml:space="preserve"> Catálogos e índices para las series y subseries documentales de conservación total elaborados</t>
  </si>
  <si>
    <t>TRANSPARENCIA Y ACCESO A LA INFORMACION PUBLICA</t>
  </si>
  <si>
    <t>Publicar y Divulgar el Plan Anticorrupción y de Atención al Ciudadano a sus grupos de valor y a la ciudadanía en pantallas, carteleras y págna web institucional.</t>
  </si>
  <si>
    <t>Plan Anticorrupción y de Atención al Ciudadano publicado en pantallas, carteleras y págna web institucional y divulgado en redes sociales.</t>
  </si>
  <si>
    <t xml:space="preserve">Realizar publicaciones en la pagina web en formato accesible para las personas con discapacidad visual y/o auditiva. </t>
  </si>
  <si>
    <t>publicaciones en la pagina web en formato accesible para las personas con discapacidad auditiva realizadas</t>
  </si>
  <si>
    <t>Gestión del Conocimiento y la innovación</t>
  </si>
  <si>
    <t>Gestión del conocimiento y la innovación</t>
  </si>
  <si>
    <t>Contar con repositorios de conocimiento explícito en la entidad para evitar su pérdida.</t>
  </si>
  <si>
    <t>Repositorio de conocimiento explícito almacenado en la intranet de la entidad (NAS)</t>
  </si>
  <si>
    <t>Subdirector Operativo y  Sistemas</t>
  </si>
  <si>
    <t>Actualizar la Política Gestión del Conocimiento e Innovación</t>
  </si>
  <si>
    <t xml:space="preserve">Documento  de la Política Gestión del Conocimiento e Innovación Actualizado </t>
  </si>
  <si>
    <t xml:space="preserve">Subdirector Operativo </t>
  </si>
  <si>
    <t>Realizar encuesta de Identificación de Necesidades de Investigación y Analisis de la fuga de conocimiento.</t>
  </si>
  <si>
    <t>Encuesta Identificación Necesidades de Investigación y Analisis  de la fuga de conocimiento realizada.</t>
  </si>
  <si>
    <t>Subdirector Operativo</t>
  </si>
  <si>
    <t>Estructurar Guia para mitigar la fuga de conocimiento institucional.</t>
  </si>
  <si>
    <t xml:space="preserve">Guia para mitigar la fuga de conocimiento institucional documentada. </t>
  </si>
  <si>
    <t>Generar campañas con la información misional de la entidad para difundir a sus grupos de valor.</t>
  </si>
  <si>
    <t>Campañas con información misional para difundir a grupos de valor (pagina web, redes sociales, flayers, pendón)</t>
  </si>
  <si>
    <t>Subdirector Operativo y  Prensa</t>
  </si>
  <si>
    <t>Documentar y aprobar en mejora continua el subproceso Deporte Asociados</t>
  </si>
  <si>
    <t>Subproceso Deporte Asociados documentado</t>
  </si>
  <si>
    <t>Subdirector Operativo y  Calidad</t>
  </si>
  <si>
    <t xml:space="preserve">Crear a traves del Comité Institucional de Gestión y Desempeño el equipo interdisciplinario para líderar la  política de Gestión del Conocimiento </t>
  </si>
  <si>
    <t xml:space="preserve">Creación  y aprobación del equipo interdisciplinario para líderar la  política de Gestión del Conocimiento </t>
  </si>
  <si>
    <t xml:space="preserve">Subdirector Operativo y  Planeación </t>
  </si>
  <si>
    <t xml:space="preserve">Control Interno </t>
  </si>
  <si>
    <t xml:space="preserve">Control interno </t>
  </si>
  <si>
    <t xml:space="preserve">Efectuar seguimiento al cumplimiento de las actividdes propuestas en las políticas  Seguridad Digital.                                                                                                                          </t>
  </si>
  <si>
    <t>Informe de Auditoría y/o seguimiento a la Subdirección Administrativa y Financiera.</t>
  </si>
  <si>
    <t>Humanos,  Físicos y Tecnológicos.</t>
  </si>
  <si>
    <t>Jefe Oficina Control Interno</t>
  </si>
  <si>
    <t>Efectuar seguimiento al cumplimiento de las actividdes propuestas en las políticas Gobierno Digital.</t>
  </si>
  <si>
    <t>Realizar seguimiento a las actividades propuestas en la política de Integridad.</t>
  </si>
  <si>
    <t>Realizar seguimiento a la política racionalización de trámites.</t>
  </si>
  <si>
    <t>Informe de Auditoría y/o seguimiento a la Subdirección Operativa.</t>
  </si>
  <si>
    <t xml:space="preserve">Realizar el seguimiento al Plan Anticorrupción y atención al ciudadano </t>
  </si>
  <si>
    <t xml:space="preserve">Informe de seguimiento del Plan Anticorrupción y Atención al Ciudadano </t>
  </si>
  <si>
    <t xml:space="preserve">Realizar el seguimiento al Mapa de Riesgos de Gestión y Mapa de Riesgos de Corrupción. </t>
  </si>
  <si>
    <t>Informe de seguimiento del Mapa de Riesgos de Gestión y Mapa de Riesgos de Corrupción</t>
  </si>
  <si>
    <t xml:space="preserve">Efectuar seguimiento al cumplimiento de las actividdes propuestas en las políticas Gestión del Conocimiento y la Innovación.                                                                                                               </t>
  </si>
  <si>
    <t>GESTION ESTRATEGICA DEL TALENTO HUMANO</t>
  </si>
  <si>
    <t>PLANEACION INSTITUCIONAL</t>
  </si>
  <si>
    <t>GOBIERNO DIGITAL</t>
  </si>
  <si>
    <t>SEGURIDAD DIGITAL</t>
  </si>
  <si>
    <t>SERVICIO AL CIUDADANO</t>
  </si>
  <si>
    <t>PARTICIPACION CIUDADANA EN LA GESTION PUBLICA</t>
  </si>
  <si>
    <t>TRANSPARENCIA, ACCESO A LA INFORMACION PUBLICA Y LUCHA CONTRA LA CORRUPCION</t>
  </si>
  <si>
    <t>GESTION DEL CONOCIMIENTO E INNOVACION</t>
  </si>
  <si>
    <t>CONTROL INTERNO</t>
  </si>
  <si>
    <t>operativa</t>
  </si>
  <si>
    <t>administratiova</t>
  </si>
  <si>
    <t>tecnica</t>
  </si>
  <si>
    <t>direccion</t>
  </si>
  <si>
    <t>presnsa</t>
  </si>
  <si>
    <t>transversal</t>
  </si>
  <si>
    <t>OATIC</t>
  </si>
  <si>
    <t>OCIG</t>
  </si>
  <si>
    <t>Oficina de Prensa y Comunicaciones</t>
  </si>
  <si>
    <t>Sec. Administrativa</t>
  </si>
  <si>
    <t>Sec. de Educación</t>
  </si>
  <si>
    <t>Sec. de Hacienda</t>
  </si>
  <si>
    <t>Sec. de Infraestructura</t>
  </si>
  <si>
    <t>Sec. de Interior</t>
  </si>
  <si>
    <t>Sec. de Planeación</t>
  </si>
  <si>
    <t>Sec. de Salud y Ambiente</t>
  </si>
  <si>
    <t>Sec. Jurídica</t>
  </si>
  <si>
    <t>Total general</t>
  </si>
  <si>
    <t>Promedio de  III TRIM 20217</t>
  </si>
  <si>
    <t>Etiquetas de fila</t>
  </si>
  <si>
    <t>Promedio de I TRIM 20229</t>
  </si>
  <si>
    <t>Promedio de ACUMULADO 2021 -2022</t>
  </si>
  <si>
    <t>POLÍTICA</t>
  </si>
  <si>
    <t>ACTIVIDAD</t>
  </si>
  <si>
    <t>PRODUCTO</t>
  </si>
  <si>
    <t>TIPO DE META</t>
  </si>
  <si>
    <t>N.X</t>
  </si>
  <si>
    <t xml:space="preserve">META </t>
  </si>
  <si>
    <t>LOGRO III TRIM 2021</t>
  </si>
  <si>
    <t>LOGRO IV TRIM 2021</t>
  </si>
  <si>
    <t>LOGRO I TRIM 2022</t>
  </si>
  <si>
    <t>LOGRO II TRIM 2022</t>
  </si>
  <si>
    <t xml:space="preserve"> III TRIM 2021</t>
  </si>
  <si>
    <t xml:space="preserve"> IV TRIM 2021</t>
  </si>
  <si>
    <t>I TRIM 2022</t>
  </si>
  <si>
    <t xml:space="preserve"> II TRIM 2022</t>
  </si>
  <si>
    <t>VAL</t>
  </si>
  <si>
    <t xml:space="preserve"> III TRIM 20212</t>
  </si>
  <si>
    <t xml:space="preserve"> IV TRIM 20213</t>
  </si>
  <si>
    <t>I TRIM 20224</t>
  </si>
  <si>
    <t xml:space="preserve"> II TRIM 20225</t>
  </si>
  <si>
    <t xml:space="preserve">Calculo1 </t>
  </si>
  <si>
    <t>Calculo2</t>
  </si>
  <si>
    <t>Calculo3</t>
  </si>
  <si>
    <t>Calculo4</t>
  </si>
  <si>
    <t>Calculo5</t>
  </si>
  <si>
    <t xml:space="preserve"> III TRIM 20217</t>
  </si>
  <si>
    <t xml:space="preserve"> IV TRIM 20218</t>
  </si>
  <si>
    <t>I TRIM 20229</t>
  </si>
  <si>
    <t xml:space="preserve"> II TRIM 202210</t>
  </si>
  <si>
    <t>ACUMULADO 2021 -2022</t>
  </si>
  <si>
    <t>DEPENDENCIA</t>
  </si>
  <si>
    <t>Gestión estratégica del talento humano</t>
  </si>
  <si>
    <t>Analizar puestos de trabajo e identificarlos para vincular personal con discapacidad.</t>
  </si>
  <si>
    <t>Puestos de trabajo identificados en donde se pueda vincular personas con discapacidad.</t>
  </si>
  <si>
    <t>SI</t>
  </si>
  <si>
    <t>x</t>
  </si>
  <si>
    <t>1</t>
  </si>
  <si>
    <t>4</t>
  </si>
  <si>
    <t>3</t>
  </si>
  <si>
    <t/>
  </si>
  <si>
    <t>Se realizó un análisis de ubicación de puestos de trabajo para personas con discapacidad para desempeñar sus labores del día 18 de agosto del 2021</t>
  </si>
  <si>
    <t>Talento Humano, Recursos Físicos y Tecnológicos</t>
  </si>
  <si>
    <t>Profesional Especializado - TH
(Secretaría Administrativa)</t>
  </si>
  <si>
    <t>Establecer espacios para resaltar y estimular a los servidores públicos.</t>
  </si>
  <si>
    <t>Espacios que permitan resaltar y estimular a los servidores públicos como reconocimiento a sus labores.</t>
  </si>
  <si>
    <t>2</t>
  </si>
  <si>
    <t>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t>
  </si>
  <si>
    <t>Subsecretario Administrativo - TH
(Secretaría Administrativa)</t>
  </si>
  <si>
    <t>Realizar informes sobre las razones de retiro de los servidores públicos.</t>
  </si>
  <si>
    <t xml:space="preserve">Informes analizados acerca de las razones de retiro que genere insumos para el plan de previsión del talento humano. </t>
  </si>
  <si>
    <t>0%</t>
  </si>
  <si>
    <t>Se realizó informe de razones de retiro de servidores públicos, correspondiente al periodo comprendido entre el 1 de enero a 31 de diciembre de 2021, según se evidencia en pantallazo enviado.</t>
  </si>
  <si>
    <t>Consolidar  estadísticas de la información del talento humano.</t>
  </si>
  <si>
    <t>Estadísticas de la información de Gestión Estratégica de Talento Humano consolidadas.</t>
  </si>
  <si>
    <t>Se realizó encuesta "Maestro de empleados" que contiene información de los servidores públicos de planta, se presenta informe con los resultados de la encuesta maestra de empleados</t>
  </si>
  <si>
    <t>Técnico Operativo
(Secretaría Administrativa)</t>
  </si>
  <si>
    <t>Analizar y tomar las medidas de mejora que contribuyan al fortalecimiento del clima laboral en la entidad. Desde el sistema de control interno efectuar su verificación.</t>
  </si>
  <si>
    <t>Socialización de los resultados de la medición del clima laboral vigencia 2021</t>
  </si>
  <si>
    <t xml:space="preserve">Se realizó estudio de medición del clima laboral, y se socializó a 58 servidores públicos y contratistas el día 05 de noviembre, se anexa pantallazo de las diapositivas socializadas y tabla de Excel de asistencia.  </t>
  </si>
  <si>
    <t>Establecer incentivos especiales para el personal de servicio al ciudadano y otros estímulos para quienes se encuentren con distinto tipo de vinculación (provisionales, contratistas, etc.) en la entidad.</t>
  </si>
  <si>
    <t>Cuadro de mérito del personal del Centro de Atención Especializado- CAME.</t>
  </si>
  <si>
    <t>Se realizó el reconocimiento a tres personas que prestan el servicio en el  CAME de acuerdo con la evaluación de satisfacción realizada por los usuarios. Se adjunta informe de la acción de fecha del segundo semestre del 2021</t>
  </si>
  <si>
    <t xml:space="preserve">Analizar que los resultados de la evaluación de desempeño laboral y de los acuerdos de gestión sean coherentes con el cumplimiento de las metas de la entidad. </t>
  </si>
  <si>
    <t>Informe de análisis de los resultados de las evaluaciones de desempeño laboral y los acuerdos de gestión.</t>
  </si>
  <si>
    <t>Se realizó el análisis de los resultados de las evaluaciones de desempeño correspondientes al primer semestre del año 2021 a corte 30 de septiembre de 2021</t>
  </si>
  <si>
    <t>Desarrollar jornadas de capacitación y/o divulgación a sus servidores y contratistas sobre participación ciudadana, rendición de cuentas y control social.</t>
  </si>
  <si>
    <t>Jornadas de capacitación y/o divulgación a los  servidores públicos  y contratistas en los temas de participación ciudadana, rendición de cuentas y control social.</t>
  </si>
  <si>
    <t xml:space="preserve">Se realizó capacitación en temas de rendición de cuentas, participación ciudadana a los servidores públicos y contratistas de la administración, el cual se puede evidenciar mediante la convocatoria por correo electrónico del día 18 de noviembre de 2021
Se realizó capacitación el día 1 y 6 de marzo de 2022, sobre participación ciudadana, rendición de cuentas y control social, se adjunta planillas de asistencias. </t>
  </si>
  <si>
    <t>Implementar mecanismos para transferir el conocimiento de las personas que se retiran a quienes continúan vinculados.</t>
  </si>
  <si>
    <t>Herramienta  implementada y mantenida, a través del uso del formato de transferencia de conocimiento o retiro del servicio F-GAT-8100-238,37-195.</t>
  </si>
  <si>
    <t>100%</t>
  </si>
  <si>
    <t>Se estableció en el formato F-GAT-8100-238,37-036,la inclusión del formato F-GAT-8100-238,37-195  como uno de los requisitos de entrega de puesto de trabajo el cual todos los servidores los cuales se retiraron diligenciaron a cabalidad el formato</t>
  </si>
  <si>
    <t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t>
  </si>
  <si>
    <t>Jornadas de apropiación del código de integridad.</t>
  </si>
  <si>
    <t>Se han realizado Jornadas de capacitación y sensibilización del código de integridad y se puede evidenciar en el informe consolidado de las socializaciones al Código de integridad de la vigencia 2021
*Viernes de Valores: Agosto 27 de 2021.
*Muro de integridad: septiembre 17 de 2021.
*Recordación digital, reto diligencia con cada uno de los valores del código de integridad: lunes 06 de septiembre de 2021</t>
  </si>
  <si>
    <t>Establecer al interior de su entidad un proceso para la gestión de los conflictos de interés, donde el servidor público pueda tener claridad de cómo se reporta un posible caso y cuál es el conducto regular a seguir. .</t>
  </si>
  <si>
    <t>Campañas de divulgación para promover el correo de cod.integridad@bucaramanga.gov.co, como un canal para conocer opiniones y denuncias sobre faltas al código de integridad.</t>
  </si>
  <si>
    <t xml:space="preserve">A través del correo cod.integridad@bucaramanga.gov.co se ha enviado mensajes a los servidores públicos y contratistas de la alcaldía, informando que a través de este medio pueden realizar las denuncias sobre faltas al código de integridad. Se anexa "Pantallazo" correo de promoción y divulgación del correo del código de integridad de fecha 06 de diciembre del 2021
También se ha utilizado para realizar los Retos digitales  de los valores del código de integridad. </t>
  </si>
  <si>
    <t>Formular y desarrollar un mecanismo para el registro, seguimiento y monitoreo a las declaraciones de conflictos de interés por parte de los servidores públicos que laboran dentro de la entidad.</t>
  </si>
  <si>
    <t>Informe de seguimiento del registro de la declaración de conflicto de intereses de los directivos que se rinden en la plataforma de función pública.</t>
  </si>
  <si>
    <t>La actividad se cumplió en el primer trimestre de 2022, de acuerdo con el cronograma establecido en el presente plan.
Se realizó un informe de seguimiento para el registro, seguimiento y monitoreo a las declaraciones de conflictos de interés para el periodo comprendido entre el 1 de enero y el 31 de marzo de 2022.  (se adjunta base datos).</t>
  </si>
  <si>
    <t>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t>
  </si>
  <si>
    <t>Plan Indicativo 2020 - 2023.</t>
  </si>
  <si>
    <t xml:space="preserve">La Secretaría de Planeación actualizó el Plan Indicativo para la vigencia, el cual se encuentra publicado en la página web de la Alcaldía en el siguiente enlace: https://www.bucaramanga.gov.co/transparencia/planes-de-accion/
</t>
  </si>
  <si>
    <t>Profesional Especializado
(Secretaría de Planeación)</t>
  </si>
  <si>
    <t>Planes de Acción por dependencia.</t>
  </si>
  <si>
    <t>La Secretaría de Planeación cuenta con los 21 planes de acción por dependencia con corte a 31 de marzo de 2022, los cuales se encuentran publicados en la página web de la entidad. Enlace: https://www.bucaramanga.gov.co/transparencia/planes-de-accion/</t>
  </si>
  <si>
    <t>Plan Operativo Anual de Inversiones .</t>
  </si>
  <si>
    <t>La Secretaría de Planeación cuenta con el Plan Operativo Anual de Inversiones, el cual se encuentra  publicado e la página web institucional.</t>
  </si>
  <si>
    <t>Seguimientos al Plan de Desarrollo 2020 - 2023.</t>
  </si>
  <si>
    <t>La Secretaría de Planeación ha realizado el seguimiento al Plan de Desarrollo 2020 - 2023 en los meses de Enero, Febrero y Marzo de 2022, el cual se encuentra publicado en el siguiente enlace: https://datastudio.google.com/u/0/reporting/0cd5b24f-8127-4cbb-84eb-83a7ebaac49c?s=hojYat79zQ4</t>
  </si>
  <si>
    <t>Actualizar el tablero de indicadores para hacer seguimiento  y evaluación del desempeño de los procesos de la entidad.</t>
  </si>
  <si>
    <t>Tablero de desempeño de indicadores de los procesos de la entidad actualizado.</t>
  </si>
  <si>
    <t>Profesional Especializado
(Secretaría Administrativa)</t>
  </si>
  <si>
    <t xml:space="preserve">Realizar el seguimiento a las Políticas Públicas (PIIAF, Discapacidad) identificando las acciones realizadas que impactan a la población con enfoque diferencial (Grupos étnicos). </t>
  </si>
  <si>
    <t>Seguimiento a Políticas Públicas (PIIAFF, Discapacidad)</t>
  </si>
  <si>
    <t>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
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t>
  </si>
  <si>
    <t>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t>
  </si>
  <si>
    <t xml:space="preserve">Informes cumplimiento Plan Anticorrupción 2021 </t>
  </si>
  <si>
    <t>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t>
  </si>
  <si>
    <t xml:space="preserve">Monitoreos al Mapa de Riesgos de Corrupción 2021 </t>
  </si>
  <si>
    <t xml:space="preserve">Se realizó monitoreo al Mapa de Riesgos de Corrupción del proceso de Planeación y Direccionamiento estratégico con corte a 30 de septiembre 2021 y a 31 de diciembre de 2021.Se cuenta con actas de monitoreo </t>
  </si>
  <si>
    <t>Política de Administración de Riesgos 2021 actualizada</t>
  </si>
  <si>
    <t>La Política de Administración de Riesgos se actualizó en el mes de julio de 2021 de acuerdo a los lineamientos del DAFP.</t>
  </si>
  <si>
    <t xml:space="preserve">Mapa de Riesgos de Gestión 2021 por proceso aprobados </t>
  </si>
  <si>
    <t>Los Mapa de Riesgos de Gestión fueron aprobados por el Comité de Coordinación Institucional de Control Interno y por el Comité Institución de Gestión y desempeño - MIPG.</t>
  </si>
  <si>
    <t>Monitoreos al Mapa de Riesgos de Gestión 2021</t>
  </si>
  <si>
    <t>La Secretaría de Planeación realizó el monitoreo a los 24 Mapas de Riesgos de Gestión por proceso de acuerdo a los lineamientos del DAFP y la Política de Administración de Riesgos.</t>
  </si>
  <si>
    <t>Plan Anticorrupción y Atención al Ciudadano - PAAC 2022</t>
  </si>
  <si>
    <t>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t>
  </si>
  <si>
    <t xml:space="preserve">Mapa de Riesgos de Gestión 2022 por proceso aprobados </t>
  </si>
  <si>
    <t xml:space="preserve">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t>
  </si>
  <si>
    <t>Realizar la publicación en la sección "transparencia y acceso a la información pública" de la página web oficial de la entidad, información actualizada sobre los planes estratégicos, sectoriales e institucionales según sea el caso.</t>
  </si>
  <si>
    <t xml:space="preserve">Planes Estratégicos Sectoriales e Institucionales publicados                       </t>
  </si>
  <si>
    <t>Los planes estratégicos sectoriales e interinstucionales se encuentran publicados en la página web de la alcaldía en el link : https://www.bucaramanga.gov.co/planes-institucionales-mipg/ como soportes se encuentran las solicitudes de publicación recibidas por el web máster.</t>
  </si>
  <si>
    <t>Asesor TIC
(Oficina de las TIC)</t>
  </si>
  <si>
    <t>Gestión presupuestal y eficiencia en el gasto público</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</si>
  <si>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</si>
  <si>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</si>
  <si>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t>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t>
  </si>
  <si>
    <t>Oficina de Presupuesto
(Secretaría de Hacienda)</t>
  </si>
  <si>
    <t>Seguimiento a la implementación del procedimiento de deterioro de cartera dentro del aplicativo “coactivo”.</t>
  </si>
  <si>
    <t>Procedimiento de deterioro de cartera implementado y mantenido.</t>
  </si>
  <si>
    <t>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31/MARZO/2022.</t>
  </si>
  <si>
    <t>Tesorero
(Secretaría de Hacienda)</t>
  </si>
  <si>
    <t>Matriz de deterioro incorporada al procedimiento de cobro coactivo, en desarrollo tecnológico, implementada.</t>
  </si>
  <si>
    <t xml:space="preserve">Teniendo en cuenta los recursos disponibles en la oficina TIC, el desarrollo no se ha iniciado de manera formal, se ha establecido una ruta de acción con miras a agilizar el proceso y avanzar de manera rápida y oportuna durante el segundo trimestre del 2022. </t>
  </si>
  <si>
    <t>Elaborar la información contable de manera oportuna</t>
  </si>
  <si>
    <t>Información Contable Oportuna.</t>
  </si>
  <si>
    <t>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t>
  </si>
  <si>
    <t>Profesional Especializado
(Secretaría de Hacienda)</t>
  </si>
  <si>
    <t>Fortalecimiento organizacional y simplificación de procesos</t>
  </si>
  <si>
    <t>Establecer en la planta de personal de la entidad (o documento que contempla los empleos de la entidad) los empleos suficientes para cumplir con los planes y proyectos.</t>
  </si>
  <si>
    <t>Fase III del diseño del proceso de modernización Alcaldía de Bucaramanga.</t>
  </si>
  <si>
    <t xml:space="preserve">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t>
  </si>
  <si>
    <t>Subsecretario de Bienes y Servicios
(Secretaría Administrativa)</t>
  </si>
  <si>
    <t>Adoptar acciones o planes para optimizar el uso de vehículos institucionales.</t>
  </si>
  <si>
    <t>Informe de instalación de horómetros a  las 5 volquetas de la Alcaldía de Bucaramanga.</t>
  </si>
  <si>
    <t xml:space="preserve">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t>
  </si>
  <si>
    <t xml:space="preserve">Verificar que el inventario de bienes de la entidad coincide totalmente con lo registrado en la contabilidad. </t>
  </si>
  <si>
    <t>Actas de tomas físicas de inventario a las dependencias de la Alcaldía de Bucaramanga.</t>
  </si>
  <si>
    <t>Entre el 22 de julio al 30 de septiembre se han llevado a cabo 32 tomas físicas de inventarios, para lo cual se cuenta con los formatos de tomas físicas diligenciados. Cumpliendo con el 100% de la presente actividad.</t>
  </si>
  <si>
    <t>Almacenista
(Secretaría Administrativa)</t>
  </si>
  <si>
    <t>Establecer la política o lineamientos para el uso de bienes con material reciclado.</t>
  </si>
  <si>
    <t>Lineamientos para el uso de bienes con material reciclado formulados y socializados.</t>
  </si>
  <si>
    <t>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
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t>
  </si>
  <si>
    <t>Subsecretario de Medio Ambiente
(Subsecretaría de Medio Ambiente)</t>
  </si>
  <si>
    <t>Actualizar  el plan Estratégico de Tecnologías de Información del Municipio de Bucaramanga  2020-2023.</t>
  </si>
  <si>
    <t>PETI (Plan Estratégico de Tecnologías de Información del Municipio de Bucaramanga) actualizado vigencia 2020-2023.</t>
  </si>
  <si>
    <t>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t>
  </si>
  <si>
    <t>Asesor Despacho
(Oficina TIC)</t>
  </si>
  <si>
    <t>Actualizar y documentar una arquitectura de referencia y una arquitectura de solución para todas las soluciones tecnológicas de la entidad, con el propósito de mejorar la gestión de sus sistemas de información.</t>
  </si>
  <si>
    <t>Documento de arquitectura de referencia para los sistemas de información de la entidad</t>
  </si>
  <si>
    <t xml:space="preserve">Se continuó con la elaboración del documento de arquitectura de referencia en conjunto con  metodología de desarrollo de software de la entidad. Durante el segundo trimestre del 2022 se espera tener una  versión para revisión. </t>
  </si>
  <si>
    <t xml:space="preserve">Desarrollar el Piloto de servicios ciudadanos digitales alineado con el marco de interoperabilidad X-Road </t>
  </si>
  <si>
    <t>Piloto de servicios ciudadanos digitales alineado al marco de interoperabilidad X-Road desarrollado.</t>
  </si>
  <si>
    <t xml:space="preserve">Meta cumplida en la vigencia 2021. Se finalizó el piloto establecido para el proceso de X-ROAD y se formalizó ante el MINTIC logrando la certificación de Nivel 3 por parte de la AND. </t>
  </si>
  <si>
    <t>Contar con la consulta y radicación de peticiones, quejas, reclamos, solicitudes y denuncias (PQRSD) de la entidad, diseñada y habilitada para su uso en dispositivos móviles (ubicuidad o responsive).</t>
  </si>
  <si>
    <t>Arquitectura de información del sitio web conforme al diseño de servicios ciudadanos digitales, cumpliendo normatividad A y AA de accesibilidad (ubicuidad o responsive).</t>
  </si>
  <si>
    <t xml:space="preserve">El sitio web de la entidad  para el tramite de PQRs  se ha ido ajustando de acuerdo a a la validación de la normatividad A y AA de la entidad. </t>
  </si>
  <si>
    <t>Implementar primera fase proyecto de ciudades inteligentes en tema de conectividad.</t>
  </si>
  <si>
    <t>Primera fase proyecto de ciudades inteligentes en tema de conectividad implementada.</t>
  </si>
  <si>
    <t xml:space="preserve">En el mes de febrero se logró la implementación del 100% al proyecto de ciudades inteligentes el cual contempla la puesta en marcha de puntos de conectividad y zonas Wifi. </t>
  </si>
  <si>
    <t>Implementar piloto de prueba para la transición del protocolo IPV6 en la entidad.</t>
  </si>
  <si>
    <t>Piloto de prueba para la transición del protocolo IPv4 a IPv6 implementada.</t>
  </si>
  <si>
    <t>Con base en el documento del plan de implementación del proyecto de transición del IPv4 a IPv6, se ha venido avanzado en actividades del mismo tendiente a dar cumplimiento con este ítem a diciembre de 2022  de acuerdo a los requerimientos del MINTIC.</t>
  </si>
  <si>
    <t>Implementar el Sistema de Gestión de Documentos Electrónicos de Archivo -SGDEA en la entidad.</t>
  </si>
  <si>
    <t>Plataforma de PQRSD adecuada ligada a la implementación del sistema de Gestión de Documento Electrónico de Archivo.</t>
  </si>
  <si>
    <t xml:space="preserve">El proyecto de SGDEA se inició realizando el estudio de mercados y actualizando los requerimientos técnicos del mismo, ya se realizó la solicitud de cotizaciones para generar el documento definitivo y hacer apertura del proceso durante el segundo trimestre de 2022. </t>
  </si>
  <si>
    <t>Actualizar el catálogo de todos los sistemas de información.</t>
  </si>
  <si>
    <t>Catálogo de sistemas de información actualizado</t>
  </si>
  <si>
    <t xml:space="preserve">El catálogo de sistema de información se encuentra actualizado a marzo de 2022 </t>
  </si>
  <si>
    <t>Actualizar y aprobar el inventario de activos de seguridad y privacidad de la información de la entidad, de acuerdo con los criterios establecidos.</t>
  </si>
  <si>
    <t>Inventario de seguridad y privacidad de la información de la entidad actualizado y aprobado.</t>
  </si>
  <si>
    <t>Se continuó con la actualización del inventario de seguridad y privacidad de la información, tomando en cuenta las recomendaciones realizadas en monitoreos y seguimientos de la Secretaría de Planeación y la Oficina de Control Interno.</t>
  </si>
  <si>
    <t>Implementar un programa de correcta disposición final de los residuos tecnológicos de acuerdo con la normatividad del gobierno nacional.</t>
  </si>
  <si>
    <t>Lineamientos de correcta disposición final de los residuos tecnológicos entregados a posibles compradores de desechos tecnológicos de la Alcaldía.</t>
  </si>
  <si>
    <t>La Subsecretaría de Medio Ambiente tiene pendiente con el agendamiento de la mesa de trabajo con TIC y Bienes y servicios para finiquitar los  Lineamientos para la Gestión de residuos de aparatos eléctricos y electrónicos RAEE de acuerdo con la normatividad legal vigente.</t>
  </si>
  <si>
    <t>Secretario de Salud y Ambiente 
(Secretaría de Salud y Ambiente)</t>
  </si>
  <si>
    <t>Mantener actualizada la documentación técnica y funcional para cada uno de los sistemas de información de la entidad.</t>
  </si>
  <si>
    <t>Documentación técnica y funcional para cada uno de los sistemas de información de la entidad actualizada.</t>
  </si>
  <si>
    <t>Cada uno de los sistemas de información cuenta con los manuales técnicos y funcionales.</t>
  </si>
  <si>
    <t>Actualización de la página web de la Alcaldía para que cumpla con la normatividad A y AA de acuerdo a la norma NTC5854</t>
  </si>
  <si>
    <t>Página web de la Alcaldía actualizada y con cumplimiento de normatividad A y AA de acuerdo a la norma NTC5854</t>
  </si>
  <si>
    <t>Meta cumplida en la vigencia 2021. La página web de la alcaldía ya se encuentra actualizada y cumple con los estándares de accesibilidad de acuerdo a la norma NTC5854</t>
  </si>
  <si>
    <t>Implementar criterios de usabilidad para vínculos visitados, campos de formulario y ventanas emergentes en el sitio web</t>
  </si>
  <si>
    <t>Criterios de usabilidad para vínculos visitados, campos de formulario y ventanas emergentes en el sitio web implementados.</t>
  </si>
  <si>
    <t>Meta cumplida en la vigencia 2021. La página web ya cuenta con criterios de usabilidad implementados en conjunto con los estándares de gov.co, como parte del proceso de mejora continua los mismos serán revisados de manera periódica y ajustados de ser necesarios.</t>
  </si>
  <si>
    <t>Definir Acuerdos de Nivel de Servicios (SLA por sus siglas en inglés) con terceros y Acuerdos de Niveles de Operación (OLA por sus siglas en inglés) para la gestión de tecnologías de la información (TI) de la entidad.</t>
  </si>
  <si>
    <t>Acuerdos de nivel de servicios con terceros y acuerdos de niveles de operación implementados a través de los procesos de contratación.</t>
  </si>
  <si>
    <t>Meta cumplida en la vigencia 2021. Cada uno de los contratos realizados con terceros, así como las licitaciones que se realizan se hacen incluyendo acuerdos de niveles de servicio (ANS) que permitan garantizar que los procesos contratados se ejecuten de la mejor manera posible.</t>
  </si>
  <si>
    <t>Mantener el procedimiento para atender los incidentes y requerimientos de soporte de los servicios de TI, tipo mesa de ayuda.</t>
  </si>
  <si>
    <t>Procedimiento para atender requerimientos de soporte de los servicios de TI mantenido.</t>
  </si>
  <si>
    <t>El procedimiento P-TIC-1400-170-009 Red Soporte Técnico, para atender los requerimientos de servicios de TI fue revisado y actualizado, el mismo se aplica y gestiona por medio de la plataforma sts.bucaramanga.gov.co</t>
  </si>
  <si>
    <t>Actualizar el catálogo de servicios de TI para la gestión de tecnologías de la información (TI) de la entidad.</t>
  </si>
  <si>
    <t>Catálogo de servicios de TI actualizado.</t>
  </si>
  <si>
    <t>Se ha continuado con la actualización del catálogo de servicios de TI, el cual se encuentra actualizado a marzo de 2022.</t>
  </si>
  <si>
    <t>Elaborar informes de actualización de políticas de seguridad para la implementación del Protocolo de Internet versión 6 (IPV6) en la entidad.</t>
  </si>
  <si>
    <t>Política de Seguridad y Privacidad de la Información actualizada.</t>
  </si>
  <si>
    <t>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t>
  </si>
  <si>
    <t>Implementar un Sistema de Gestión de Seguridad de la Información (SGSI) en la entidad a partir de las necesidades identificadas, y formalizarlo mediante un acto administrativo.</t>
  </si>
  <si>
    <t>Sistema de Gestión de Seguridad de la Información (SGSI)</t>
  </si>
  <si>
    <t>Se continuó avanzando en las autoevaluaciones y el diseño de la estrategia de implementación del SGSI, se ha establecido una ruta de trabajo la cual se implementará en el II trimestre 2022.</t>
  </si>
  <si>
    <t>Actualizar los conjuntos de datos abiertos estratégicos de la entidad en el catálogo de datos del Estado Colombiano www.datos.gov.co.</t>
  </si>
  <si>
    <t>Conjuntos de datos abiertos estratégicos de la entidad actualizados en el catálogo de datos del Estado Colombiano www.datos.gov.co</t>
  </si>
  <si>
    <t>Actualmente se encuentra actualizada la información de la entidad en el portal de datos abiertos www.datos.gov.co, de acuerdo a las bases de datos entregadas por cada una de las áreas responsables del envío de información.</t>
  </si>
  <si>
    <t>Actualizar e implementar el plan operacional de seguridad y privacidad de la información de la entidad</t>
  </si>
  <si>
    <t>Plan operacional de seguridad y privacidad de la información de la entidad implementado.</t>
  </si>
  <si>
    <t>Se continuó avanzando en la hoja de ruta para la implementación del Plan Operacional de Seguridad y Privacidad de la Información y durante el segundo trimestre de 2022 se espera avanzar en la implementación del mismo.</t>
  </si>
  <si>
    <t>Fortalecer las capacidades en seguridad digital de la entidad a través de ejercicios de simulación de incidentes de seguridad digital al interior de la entidad.</t>
  </si>
  <si>
    <t>Documentos de resultados de análisis de vulnerabilidad realizados.</t>
  </si>
  <si>
    <t>Se realizó un análisis de vulnerabilidades al interior de la entidad y de acuerdo al informe se generaron algunas recomendaciones las cuales fueron revisadas y validadas durante el primer trimestre del 2022.</t>
  </si>
  <si>
    <t>Defensa Jurídica</t>
  </si>
  <si>
    <t>Continuar trabajando para mantener los resultados alcanzados y propender por un mejoramiento continuo.</t>
  </si>
  <si>
    <t>Tasa de éxito procesal.</t>
  </si>
  <si>
    <t>Se realizó el cálculo de la tasa de éxito procesal con corte 31 de diciembre de 2021, lo cual se puede consultar en la nube, ya que es medida mediante e indicadores adoptados en el SIGC, actividad realizada el 2 de febrero de 2022.</t>
  </si>
  <si>
    <t>Asesor de Despacho 
(Secretaría Jurídica)</t>
  </si>
  <si>
    <t>Plan de acción del comité de conciliación vigencia 2022.</t>
  </si>
  <si>
    <t>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t>
  </si>
  <si>
    <t>Profesional Especializado
(Secretaría Jurídica)</t>
  </si>
  <si>
    <t xml:space="preserve">Realizar de forma periódica un análisis de la suficiencia del talento humano asignado a cada uno de los canales de atención. </t>
  </si>
  <si>
    <t>Diagnóstico de talento humano y/o herramientas para los diferentes canales de atención.</t>
  </si>
  <si>
    <t>X</t>
  </si>
  <si>
    <t>Durante el I trimestre 2022 se realizó diagnóstico de talento humano y/o herramientas para los diferentes canales de atención, de fecha 28 de marzo de 2022.</t>
  </si>
  <si>
    <t>Alinear la política o estrategia de servicio al ciudadano con el plan sectorial, Plan Nacional de Desarrollo y/o Plan de Desarrollo Territorial.</t>
  </si>
  <si>
    <t>Estrategia de servicio al ciudadano articulada con el Plan de Desarrollo Municipal e implementada.</t>
  </si>
  <si>
    <t>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
I TRIMESTRE2022: La estrategia ya se actualizó a la versión 001 y se encuentra implementándose. los soportes están en el SharePoint</t>
  </si>
  <si>
    <t>Secretario Administrativo 
(Secretaría Administrativa)</t>
  </si>
  <si>
    <t>Aprobar recursos para la contratación de talento humano que atienda las necesidades de los grupos de valor, con el fin de promover la accesibilidad y atender las necesidades particulares.</t>
  </si>
  <si>
    <t>Contrato de servicios de interpretación de Lengua de Señas Colombiana.</t>
  </si>
  <si>
    <t>Se aprobó el proyecto BPIN No. 2021680010139, para realizar la contratación de prestación de servicios para 2 personas (interprete de lengua de señas colombiana). contrato 2938 del 24 de noviembre del del 2021 y 1862 del 05 de noviembre del 2021</t>
  </si>
  <si>
    <t>Aprobar recursos para la adquisición e instalación de tecnología que permita y facilite la comunicación de personas con discapacidad auditiva, con el fin de promover la accesibilidad y atender las necesidades particulares.</t>
  </si>
  <si>
    <t>Video traducido en el Lengua de Señas Colombiana.</t>
  </si>
  <si>
    <t>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t>
  </si>
  <si>
    <t>Diseñar los indicadores para medir las características y preferencias de los ciudadanos en la medición y seguimiento del desempeño en el marco de la política de servicio al ciudadano de la entidad. Desde el sistema de control interno efectuar su verificación.</t>
  </si>
  <si>
    <t>Informe de caracterización de los ciudadanos.</t>
  </si>
  <si>
    <t>Se aplicaron las encuestas de caracterización del 16 de septiembre al 01 de octubre del 2021, elaborándose un informe consolidado el 17 de noviembre del 2021.</t>
  </si>
  <si>
    <t>Disponer, de acuerdo con las capacidades de la entidad de un canal de atención itinerante (ejemplo, puntos móviles de atención, ferias, caravanas de servicio, etc.) para la ciudadanía.</t>
  </si>
  <si>
    <t>Informe de la participación en las  ferias institucionales, como canal itinerante de atención a la ciudadanía.</t>
  </si>
  <si>
    <t>Se elaboró un informe con corte a 30 de septiembre y otro a 30 de noviembre de 2021.</t>
  </si>
  <si>
    <t xml:space="preserve">Instalar señalización en otras lenguas o idiomas en la entidad.
</t>
  </si>
  <si>
    <t xml:space="preserve">Adecuaciones en el Centro de Atención Municipal Especializado CAME, para facilitar el ingreso y la atención a los ciudadanos en condición de discapacidad. </t>
  </si>
  <si>
    <t>Se aprobó el proyecto BPIN No. 2021680010139, para realizar la contratación de "COMPRA E INSTALACION DE SEÑALETICA PARA EL CENTRO ADMINISTRATIVO MUNICIPAL Y DEMÁS CENTROS EXTERNOS DE LA ALCALDIA DE BUCARAMANGA QUE LO REQUIERAN"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t>
  </si>
  <si>
    <t>Adecuar canales de atención virtuales para garantizar la atención de personas con discapacidad, adultos mayores, niños, etnias y otros grupos de valor.</t>
  </si>
  <si>
    <t>Canal de atención virtual adecuado para la  atención de personas con discapacidad, adultos mayores, niños, etnias y otros grupos de valor.</t>
  </si>
  <si>
    <t>Actualmente no se ha avanzado en este producto ya que es necesario generar una mesa de  trabajo con algunas Secretarías de la entidad definiendo lo alcances y diseño de este canal.</t>
  </si>
  <si>
    <t>Contar con aplicaciones móviles, de acuerdo con las capacidades de la entidad, como estrategia para interactuar de manera virtual con los ciudadanos.</t>
  </si>
  <si>
    <t>Aplicación móvil implementada para interactuar con los ciudadanos.</t>
  </si>
  <si>
    <t>Se encuentra programada para el segundo trimestre 2022.</t>
  </si>
  <si>
    <t>Implementar la estrategia de racionalización de trámites – Plan Anticorrupción y Atención al Ciudadano para la vigencia 2021 y se encuentra registrada en la plataforma del SUIT.</t>
  </si>
  <si>
    <t>Seguimiento en el SUIT a las actividades a realizar para el cumplimiento de los trámites y procedimientos (OPAS) priorizados para la racionalización.</t>
  </si>
  <si>
    <t xml:space="preserve">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
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
</t>
  </si>
  <si>
    <t>Profesional Universitario
(Secretaría de Planeación)</t>
  </si>
  <si>
    <t>Módulo del SUIT diligenciado de acuerdo a la estrategia anti-trámite incluido en el PAAC 2021 y PAAC 2022</t>
  </si>
  <si>
    <t>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Por otra parte, durante el primer trimestre de 2022, la Secretaría de Planeación realizó el registro de la priorización de los trámites en el módulo "Gestión de Racionalización" para el periodo 2022 en la plataforma SUIT, los cuales se encuentran registrados en el Componente 2 del PAAC 2022 dando cumplimiento en los términos de ley.</t>
  </si>
  <si>
    <t>Disponer en línea los trámites de la entidad, que sean susceptibles de disponerse en línea.</t>
  </si>
  <si>
    <t>Diagnóstico de los trámites de la entidad, susceptibles de disponerse en línea.</t>
  </si>
  <si>
    <t>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t>
  </si>
  <si>
    <t>Implementar acciones de racionalización que permitan reducir los pasos de los trámites / otros procedimientos administrativos de la entidad.</t>
  </si>
  <si>
    <t>Estrategia de racionalización de trámites y procedimientos de la entidad fortalecida.</t>
  </si>
  <si>
    <t xml:space="preserve">La Secretaría de Planeación, realizó el monitoreo a la estrategia de racionalización del componente 2 del PAAC, como evidencia se cuenta con el documento Seguimiento Estrategia de Racionalización y trámites racionalizados, extraídos de la plataforma SUIT.
Durante el primer trimestre 2022 se ha venido fortaleciendo la estrategia de racionalización de trámites y procedimientos, mediante mesas de trabajo, reuniones y correos de solicitud de requerimientos para dar inicio al desarrollo de los aplicativos. 
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t>
  </si>
  <si>
    <t>Implementar la Guía metodológica de buenas prácticas de racionalización de trámites .</t>
  </si>
  <si>
    <t>Guía metodológica de buenas prácticas de racionalización de trámites implementada.</t>
  </si>
  <si>
    <t>Se establecerá una hoja de ruta para avanzar en el diseño y elaboración de la guía, con el fin hacer entrega durante el segundo trimestre de 2022.</t>
  </si>
  <si>
    <t>Dar a conocer a los grupos de valor los beneficios que obtuvieron gracias a las acciones de racionalización de los trámites / otros procedimientos administrativos que implementó la entidad.</t>
  </si>
  <si>
    <t>Brief de beneficios obtenidos por racionalización de trámites, publicado, según requerimientos.</t>
  </si>
  <si>
    <t>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t>
  </si>
  <si>
    <t>Jefe de Prensa y Comunicaciones
(Oficina de Prensa y Comunicaciones)</t>
  </si>
  <si>
    <t>Emplear diferentes medios digitales en los ejercicios de participación realizados por la entidad.</t>
  </si>
  <si>
    <t>Viabilidad técnica de obras de presupuestos participativos 2021</t>
  </si>
  <si>
    <t>Se realizó la priorización de barrios y veredas por parte de las JAL para el desarrollo del ejercicio de Presupuestos Participativos de la vigencia 2021. Se priorizaron 54 proyectos.
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
Evidencia: Informes de Conceptos Técnicos proyectos aprobados y matriz de Seguimiento de viabilidad de proyectos vigencia 2021.</t>
  </si>
  <si>
    <t>Talento Humano, Recursos Financieros, Físicos y Tecnológicos</t>
  </si>
  <si>
    <t>Subsecretario de Despacho
(Secretaría de Planeación)</t>
  </si>
  <si>
    <t>Viabilidad técnica de obras de presupuestos participativos 2022</t>
  </si>
  <si>
    <t>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t>
  </si>
  <si>
    <t>Establecer actividades para informar directamente a los grupos de valor sobre los resultados de su participación en la gestión mediante el envío de información o la realización de reuniones o encuentros.</t>
  </si>
  <si>
    <t>Obras adjudicadas del ejercicio de presupuestos participativos vigencia 2020.</t>
  </si>
  <si>
    <t xml:space="preserve">•El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Contrato No. 271-2020 - Cumplimiento del 100%.
Contrato No. 275-2020 - Cumplimiento del 100%. 
•El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Contrato No. 301-2020.  Ejecución del 98% de avance. 
•El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Contrato No. - 82-2021. Ejecución del 90% de avance. 
Contrato No. - 81-2021. Ejecución del 90% de avance. 
Contrato No. - 84-2021. Ejecución del 90% de avance. 
• Se realizo la adjudicación de la adecuación de equipamiento urbano, viabilizados por el ejercicio de presupuestos participativos, mediante el proceso de contratación SI-LP-15-2021, el cual fue adjudicado en el mes de febrero del 2022. Dentro del proceso se encuentran los contratos:  
Contrato No. 24-2022 - Lote 1. Inicio de obra en el mes de marzo 2022. 
Contrato No. 25-2022 - Lote 2. Inicio de obra en el mes de marzo 2022. 
Contrato No. 26-2022 - Lote 3. Inicio de obra en el mes de marzo 2022. 
Contrato No. 27-2022 - Lote 4. Inicio de obra en el mes de marzo 2022. 
•Se está en etapa de estructuración los documentos base para el proceso licitatorio que tiene como objeto el mantenimiento de acueductos veredales.                                                                  </t>
  </si>
  <si>
    <t>Secretario de Despacho
(Secretaría de Infraestructura)</t>
  </si>
  <si>
    <t>Ejecutar el cronograma de acuerdos escolares, recepción de documentación, visitas a las instituciones educativas, formulación del proyecto para la posterior emisión de la resolución de transferencia.</t>
  </si>
  <si>
    <t>Resolución de transferencia de los recursos del presupuesto a las IE beneficiadas de los proyectos viabilizados de Acuerdos Escolares 2020.</t>
  </si>
  <si>
    <t xml:space="preserve">En cumplimiento de la meta en la vigencia 2021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y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y • Resolución No. 2764  del  26 de noviembre  de 2021
En el primer trimestre de la vigencia 2022, dando cumplimiento al ejercicio de Acuerdos Escolares 2021, que serán ejecutados en la vigencia 2022, a continuación, se presenta el avance en su gestión durante el primer trimestre de la actual vigencia:
–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
– El 16 de marzo se realizó la primera reunión presencial en la IE Politécnico con los rectores de las Instituciones Educativas donde se socializó el contenido de la circular 97.
– El 23 de marzo se realizó reunión vía Teams dirigida a la comunidad educativa en general para dar a conocer el proceso de acuerdos escolares vigencia 2021.
</t>
  </si>
  <si>
    <t>Secretario de Despacho
(Secretaría de Educación)</t>
  </si>
  <si>
    <t>Considerar los resultados de los espacios de participación y/o rendición de cuentas con ciudadanos para llevar a cabo mejoras a los procesos y procedimientos de la entidad.</t>
  </si>
  <si>
    <t>Rendición de cuentas de la implementación de la estrategia general de presupuestos participativos realizada.</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</si>
  <si>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El próximo ejercicio de rendición de cuentas, se adelantará ante el Consejo Territorial de Planeación (CTP), en el segundo trimestre 2022.</t>
  </si>
  <si>
    <t>Formular planes de mejora eficaces que contribuyan a satisfacer las necesidades identificadas y priorizadas por los diferentes grupos de valor.</t>
  </si>
  <si>
    <t>Acuerdos de comuna y/o escolares vigencia 2021 formulados.</t>
  </si>
  <si>
    <t>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t>
  </si>
  <si>
    <t>Mecanismo digital de participación ciudadana implementado.</t>
  </si>
  <si>
    <t xml:space="preserve">Se implementó durante el III y IV trimestre 2021 a través de la plataforma bga400.bucaramanga.gov.co un mecanismo de participación ciudadana, donde los ciudadanos planteaban sus ideas de proyectos relacionados con diversas área de municipio. Https://bga400.bucaramanga.gov.co
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t>
  </si>
  <si>
    <t>Asesor de despacho 
(Oficina TIC)</t>
  </si>
  <si>
    <t>Mejora normativa</t>
  </si>
  <si>
    <t>Formular la guía de consulta pública en el proceso de producción normativa para el diseño y el proceso de construcción de proyectos normativos,  con el fin de garantizar la calidad y efectividad del servicio y garantizar a la ciudadanía la participación.</t>
  </si>
  <si>
    <t>Guía para realizar la consulta pública en el proceso de producción normativa</t>
  </si>
  <si>
    <t>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t>
  </si>
  <si>
    <t>Subsecretario Jurídico
(Secretaría Jurídica)</t>
  </si>
  <si>
    <t>Brindar información a la ciudadanía respecto a la competencia legal de la entidad  para emitir la norma de carácter general que se pretende con el desarrollo de los proyectos normativos contenidos dentro de la agenda regulatoria o lista de problemáticas.</t>
  </si>
  <si>
    <t xml:space="preserve">Creación de la Agenda regulatoria </t>
  </si>
  <si>
    <t>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t>
  </si>
  <si>
    <t xml:space="preserve">Revisar durante el proceso de formulación de proyectos normativos las temáticas relevantes. </t>
  </si>
  <si>
    <t>Lista de chequeo de revisión de actos administrativos.</t>
  </si>
  <si>
    <t>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
Se anexa lista de chequeo y revisión aleatoria en la vigencia 2021 de la aplicación de la lista de chequeo en la revisión d actos administrativos.</t>
  </si>
  <si>
    <t>Evaluación de Resultados</t>
  </si>
  <si>
    <t xml:space="preserve">Seguimiento y evaluación del desempeño institucional </t>
  </si>
  <si>
    <t>Realizar el seguimiento al Plan de Desarrollo Municipal en cumplimiento al Acuerdo 013 del 10 de junio de 2020 que establece la metodología de seguimiento, así como el cumplimiento a las directrices del DNP y del DAFP.</t>
  </si>
  <si>
    <t>Matriz Seguimiento Plan de Desarrollo 2020 - 2023</t>
  </si>
  <si>
    <t xml:space="preserve">La Secretaría de Planeación ha mantenido actualizada la matriz de cumplimiento del Plan de Desarrollo 2020 - 2023 en los meses de Enero, Febrero y Marzo de 2022, la cual se encuentra publicada en página web.
https://www.bucaramanga.gov.co/transparencia/seguimiento-al-plan-de-desarrollo/
</t>
  </si>
  <si>
    <t>Profesional Especializado
(Secretaría Planeación)</t>
  </si>
  <si>
    <t xml:space="preserve">Mesas Seguimiento al Cumplimiento del Plan de Desarrollo 2020 - 2023 </t>
  </si>
  <si>
    <t xml:space="preserve">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t>
  </si>
  <si>
    <t>Jefe de Oficina
(Oficina Control Interno de Gestión)</t>
  </si>
  <si>
    <t>FURAG 2021</t>
  </si>
  <si>
    <t xml:space="preserve">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t>
  </si>
  <si>
    <t>Informar a los grupos de valor los resultados de su participación en la gestión, mediante el envío de información y/o la realización de reuniones o encuentros.</t>
  </si>
  <si>
    <t>Actas, correos electrónicos, oficios en envío de información a los grupos de valor.</t>
  </si>
  <si>
    <t xml:space="preserve">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Se cuenta con acta de participación en la Mesa Técnica de Primera Infancia y Adolescencia realizada el 3 de febrero de 2022, así como también, solicitud 20219487214 del 27/09/2021; Respuesta cuestionario de cumplimiento política pública de protección y bienestar animal
</t>
  </si>
  <si>
    <t>Administración y archivos y Gestión documental</t>
  </si>
  <si>
    <t>Incluir en el Sistema Integrado de Conservación, el plan de preservación digital a largo plazo.</t>
  </si>
  <si>
    <t xml:space="preserve">Plan de preservación digital a largo plazo que conforma el sistema integrado de conservación documental (SIC), actualizado y aprobado por el comité institucional de gestión y desempeño. </t>
  </si>
  <si>
    <t>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t>
  </si>
  <si>
    <t>Elaborar y aprobar el documento Sistema Integrado de Conservación - SIC de la entidad.</t>
  </si>
  <si>
    <t xml:space="preserve">Plan de conservación documental actualizado, que conforma el sistema integrado de conservación documental (SIC), actualizado y aprobado por el comité institucional de gestión y desempeño. </t>
  </si>
  <si>
    <t>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t>
  </si>
  <si>
    <t>Desarrollar los anexos, para elaborar las Tablas de Valoración Documental - TVD para organizar el Fondo Documental Acumulado de la entidad.</t>
  </si>
  <si>
    <t>Informe historia institucional con fines archivísticos (anexo a TVD).</t>
  </si>
  <si>
    <t>Se lleva un 100% de avance en la elaboración del Informe de la Historia Institucional con fines archivísticos de gran importancia para la elaboración de las TVD de fecha del 10 de noviembre del 2021</t>
  </si>
  <si>
    <t>Matriz de estructura orgánica reconstruida para los diferentes periodos de historia de la entidad (anexo a TVD).</t>
  </si>
  <si>
    <t>Se lleva un 100% de avance en la elaboración de la Matriz de estructura orgánica reconstruida para los diferentes periodos de Historia de la entidad, documento  de gran importancia para la elaboración de las TVD de fecha del 17 de noviembre del 2021</t>
  </si>
  <si>
    <t>Definir e implementar un proceso para la entrega de archivos por culminación de obligaciones contractuales.</t>
  </si>
  <si>
    <t>Procedimiento para la entrega de archivos por culminación de actividades contractuales.</t>
  </si>
  <si>
    <t>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t>
  </si>
  <si>
    <t>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t>
  </si>
  <si>
    <t>PINAR actualizado, incluyendo el proceso e identificación de documentos relacionados con Derechos humanos.</t>
  </si>
  <si>
    <t>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t>
  </si>
  <si>
    <t>Identificar los Fondos Documentales Acumulados de la entidad -FDA.</t>
  </si>
  <si>
    <t>Diagnóstico integral de archivo.</t>
  </si>
  <si>
    <t>El Diagnóstico Integral de Archivo, fue elaborado y aprobado mediante Acta de  sesión del Comité Institucional de Gestión y Desempeño MIPG realizado el 9 de septiembre del  año 2021. Dando cumplimiento a este producto en un 100% en el tercer trimestre del año 2021.</t>
  </si>
  <si>
    <t>Publicar el Cuadro de Clasificación Documental - CCD en la página web de la entidad.
Publicar la Tabla de Retención Documental - TRD, en el sitio web de la entidad en la sección de transparencia.</t>
  </si>
  <si>
    <t xml:space="preserve">Publicación de las Tablas de Retención Documental y Cuadro de Clasificación Documental en la página web del Municipio </t>
  </si>
  <si>
    <t>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t>
  </si>
  <si>
    <t>Realizar la eliminación de documentos, aplicando criterios técnicos.</t>
  </si>
  <si>
    <t>Acta de eliminación documental evidenciando la aplicación de los criterios técnicos archivísticos.</t>
  </si>
  <si>
    <t>Se lleva un 30% de avance en la elaboración de inventarios de series sensibles a eliminación documental con aplicación de criterios técnicos archivísticos y se cumplirá con el cronograma establecido en el presente plan.
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https://www.bucaramanga.gov.co/transparencia/instrumentos-de-gestion-de-la-informacion/</t>
  </si>
  <si>
    <t>Transparencia, acceso a la información pública y lucha contra la corrupción</t>
  </si>
  <si>
    <t>Ajustar el mapa de riesgos de corrupción por la materialización de estos.</t>
  </si>
  <si>
    <t>Plan Anticorrupción y de Atención al Ciudadano con apoyo en su formulación.</t>
  </si>
  <si>
    <t xml:space="preserve">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
El PAAC y MRC se encuentran publicados en la página web del municipio en el link: https://www.bucaramanga.gov.co/transparencia/plan-anticorrupcion-y-de-atencion-al-ciudadano-2/ </t>
  </si>
  <si>
    <t>Secretario de Despacho
(Secretaría Jurídica)</t>
  </si>
  <si>
    <t>Comunicar internamente la información requerida para apoyar el funcionamiento del Sistema de Control Interno por medio de la estrategia de comunicación de la entidad. Desde el sistema de control interno efectuar su verificación.</t>
  </si>
  <si>
    <t xml:space="preserve">Información pública de interés de la ciudadanía divulgada proactivamente a nivel interno.
</t>
  </si>
  <si>
    <t>En el primer trimestre de 2022 se enviaron por correo institucional 9 comunicaciones relacionadas con información pública de interés de la ciudadanía.</t>
  </si>
  <si>
    <t>Jefe de Prensa
(Oficina de Prensa y Comunicaciones)</t>
  </si>
  <si>
    <t>Comunicar la información relevante de manera oportuna, confiable y segura, por parte de los líderes de los programas, proyectos, o procesos de la entidad en coordinación con sus equipos de trabajo. Desde el sistema de control interno efectuar su verificación.</t>
  </si>
  <si>
    <t>Información pública de interés de la ciudadanía publicada proactivamente, de acuerdo a las solicitudes realizadas por las Dependencias.</t>
  </si>
  <si>
    <t>Las diferentes solicitudes de publicación de información que las áreas realizan han sido publicadas de acuerdo a los tiempos y en las secciones requeridas.</t>
  </si>
  <si>
    <t>Formular planes de mejora que promuevan una gestión transparente y efectiva y además contribuyan a la mitigación de los riesgos de corrupción.</t>
  </si>
  <si>
    <t>Socializaciones de la Estrategia de Transparencia y Acceso a la Información Pública a los servidores públicos y contratistas desde el compromiso personal para el fortalecimiento institucional.</t>
  </si>
  <si>
    <t xml:space="preserve">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
</t>
  </si>
  <si>
    <t>Secretario de Despacho
(Secretaría Jurídica)
Transparencia</t>
  </si>
  <si>
    <t>Disponer la información que publica la entidad en un formato accesible para personas con discapacidad psicosocial (mental) o intelectual (Ej.: contenidos de lectura fácil, con un cuerpo de letra mayor, vídeos sencillos con ilustraciones y audio de fácil comprensión).</t>
  </si>
  <si>
    <t>Socialización y seguimiento de la resolución 1519 de 2020 y circular correspondiente en la cual se contemplan los estándares de accesibilidad.</t>
  </si>
  <si>
    <t>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t>
  </si>
  <si>
    <t>Diagnóstico de los criterios diferenciales de accesibilidad con los que cuenta la entidad respecto de lo establecido por el ordenamiento jurídico.</t>
  </si>
  <si>
    <t>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t>
  </si>
  <si>
    <t>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t>
  </si>
  <si>
    <t xml:space="preserve">Instrumentos de gestión de información pública actualizado. </t>
  </si>
  <si>
    <t>Se cuenta con el cumplimiento del 100%, los instrumentos de gestión pública se encuentran actualizados y se enviaron a la Secretaría de Transparencia de la Presidencia de la República para revisión.</t>
  </si>
  <si>
    <t>Implementar estrategias para la identificación y declaración de conflictos de interés que contemplen jornadas de sensibilización para divulgar las situaciones sobre conflictos de interés que puede enfrentar un servidor público.</t>
  </si>
  <si>
    <t>Socialización sobre los conflictos de intereses que enfrentan los servidores públicos.</t>
  </si>
  <si>
    <t>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
Así mismo, en el mes de marzo de 2022 se realizó una socialización sobre conflicto de intereses y régimen de inhabilidades e incompatibilidades. Se cuenta con video de la socialización realizada el 31 de marzo de 2022 y soporte del control de asistencia en formato de Excel</t>
  </si>
  <si>
    <t>Incluir diferentes medios de comunicación, acordes a la realidad de la entidad y a la pandemia, para divulgar la información en el proceso de rendición de cuentas.</t>
  </si>
  <si>
    <t>Estrategia de comunicaciones en el proceso de rendición de cuentas y divulgación proactiva de información elaborada</t>
  </si>
  <si>
    <t>La estrategia de rendición de cuentas se encuentra elaborada y publicada en la página web del municipio en el link_ https://www.bucaramanga.gov.co/sin-categoria/rendicion-de-cuentas-a-la-ciudadania/.
Por tanto se cuenta con el cumplimiento del 100%.</t>
  </si>
  <si>
    <t>Llevar a cabo socialización sobre la importancia de la protección del derecho fundamental de petición con enfoque de prevención del daño antijurídico.</t>
  </si>
  <si>
    <t>Socialización sobre la importancia de la protección del derecho fundamental de petición con enfoque de prevención del daño antijurídico.</t>
  </si>
  <si>
    <t>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t>
  </si>
  <si>
    <t>Crear e implementar la Comisión Territorial Ciudadana para la Lucha contra la Corrupción.</t>
  </si>
  <si>
    <t>Comisión Territorial Ciudadana para la Lucha contra la Corrupción creado e implementado.</t>
  </si>
  <si>
    <t>Durante el primer trimestre de 2022 el equipo de transparencia ha llevado a cabo dos mesas de trabajo los días 29 de enero y 15 de febrero de 2022 para revisar la estructuración de la comisión territorial, según se evidencia en actas de reunión presentadas.</t>
  </si>
  <si>
    <t>Articular la gestión de conflictos de interés como elemento dentro de la gestión del talento humano. Desde el sistema de control interno efectuar su verificación.</t>
  </si>
  <si>
    <t>Evaluación y verificación de la gestión de los registros de conflictos de interés, en el marco del comité institucional.</t>
  </si>
  <si>
    <t>Se llevó a cabo una reunión el día 30 de marzo de 2022 con la Secretaría Administrativa para la verificación del cumplimiento de la ley 2013 de 2019.
Desde el programa de transparencia se realizará la revisión en la página y se hará seguimiento para el cumplimiento de la ley 2013 de 2019.</t>
  </si>
  <si>
    <t>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t>
  </si>
  <si>
    <t xml:space="preserve">Canal antifraude y de denuncia segura creado para el ciudadano, protegiendo al denunciante. </t>
  </si>
  <si>
    <t>Se realizó una reunión el día 16 de marzo de 2022 con la Secretaría de Transparencia de la Presidencia de la República donde se analizaron los lineamientos para la implementación del canal antifraude de RITA, según se evidencia en pantallazos de reunión virtual. 
Así mismo, se realizó mesa de trabajo el 28 de marzo con el proceso de gestión de las TIC para su implementación en la Alcaldía de Bucaramanga, evidenciado en acta de reunión.</t>
  </si>
  <si>
    <t>Participar en actividades para informar directamente a los grupos de valor sobre los resultados de su participación en la gestión mediante el envío de información o la realización de reuniones o encuentros.</t>
  </si>
  <si>
    <t>Feria de servicios o transparencia en la que participa la Secretaría Jurídica.</t>
  </si>
  <si>
    <t>Se ha asistido a las ferias institucionales organizadas en la vigencia 2021, desarrolladas en las diferentes comunas de la ciudad de Bucaramanga, según se evidencia en registro fotográfico, programación oficial de las ferias y divulgación en redes sociales.</t>
  </si>
  <si>
    <t>Permitir que la entidad mejore los datos publicados a través de la atención de requerimientos de sus grupos de valor mediante la publicación de la información.</t>
  </si>
  <si>
    <t>PQRS que presentan con mayor frecuencia los ciudadanos para fortalecer la información proactiva en dichos asuntos analizadas.</t>
  </si>
  <si>
    <t>Se llevó a cabo reunión el día 10 de diciembre de 2021 para el análisis de los 10 temas con mayor frecuencia en las PQRSD que presentaron los ciudadanos durante el tercer trimestre de 2021 a la administración municipal. Se anexa acta de reunión del 10 de diciembre de 2021.</t>
  </si>
  <si>
    <t>Actualizar el código de integridad.</t>
  </si>
  <si>
    <t>Código de integridad actualizado.</t>
  </si>
  <si>
    <t>Se llevó a cabo reunión virtual el día 13 de diciembre de 2021 con la Secretaría Administrativa para revisar  la  actualización del Código de Integridad, la cual ha venido liderando dicha Secretaría. Para la vigencia 2022 se continuará analizando su actualización. 
Se anexa acta de reunión del 13 de diciembre de 2021 y soporte de envío del correo electrónico a la secretaría administrativa solicitando el documento de proyecto de decreto para la actualización del código de integridad para revisión en la secretaría jurídica.</t>
  </si>
  <si>
    <t>Elaborar la Estrategia de rendición de cuentas para la vigencia 2022 a partir de un ejercicio diagnóstico.</t>
  </si>
  <si>
    <t>Estrategia de Rendición de Cuentas vigencia 2022</t>
  </si>
  <si>
    <t xml:space="preserve">El cumplimiento de esta acción se verá reflejado en el segundo trimestre de 2022. </t>
  </si>
  <si>
    <t>Elaborar el Manual de rendición de cuentas.</t>
  </si>
  <si>
    <t>Manual Rendición de Cuentas</t>
  </si>
  <si>
    <t>Se elaboró y aprobó por Calidad el Manual de Rendición de Cuentas, a su vez, se elaboró el Procedimiento para Rendición de Cuentas.</t>
  </si>
  <si>
    <t>Convocar y desarrollar la audiencia pública de rendición de cuentas.</t>
  </si>
  <si>
    <t>Audiencia Pública de Rendición de Cuentas</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</si>
  <si>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t>
  </si>
  <si>
    <t>Gestión de la Información estadística</t>
  </si>
  <si>
    <t>Analizar si el recurso humano asignado en la entidad, para la generación, procesamiento, análisis y difusión de información estadística, es suficiente y establecer las acciones necesarias para su disponibilidad.</t>
  </si>
  <si>
    <t>Centro de analítica de datos de Bucaramanga CAAB fortalecido.</t>
  </si>
  <si>
    <t>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t>
  </si>
  <si>
    <t>Asesor TIC
(Oficina TIC)</t>
  </si>
  <si>
    <t>Analizar si los recursos financieros asignado en la entidad, para la generación, procesamiento, análisis y difusión de información estadística, son suficientes y establecer las acciones necesarias para su disponibilidad en el corto, mediano y largo plazo.</t>
  </si>
  <si>
    <t>Observatorio del delito y de paz mantenido.</t>
  </si>
  <si>
    <t xml:space="preserve">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A corte de 31 diciembre la secretaría del interior realizó los reportes necesarios para la actualización de los observarios de paz y del delito que se encuentran a cargo de las misma. Como soporte se adjunta la siguiente información:
Observatorio del delito: Correo electrónico de envió de información de los meses de septiembre, octubre y noviembre del año 2021, así mismo se adjunta las bases de datos en formato Excel de cada mes correspondiente.
Observatorio de Paz: Correo electrónico de envió de información de los meses de octubre y noviembre del año 2021, así mismo se adjunta las bases de datos en formato Excel de cada mes correspondiente.
___________________________________________________________________
A corte 31 de marzo de 2022, la Secretaría del Interior realizó los reportes necesarios para la actualización de los observarios de paz y del delito que se encuentran a cargo de las misma. Como soporte se adjunta la siguiente información:
Observatorio del delito: Correo electrónico de envió link de ingreso del portal mantenido, junto con documento de análisis delincuencial y uso del observatorio en los meses de enero, febrero y marzo. 
Observatorio de Paz: Correo electrónico de envió link del observatorio de Paz mantenido, junto con los archivos de Excel con la información correspondiente a los meses de enero, febrero y marzo. 
</t>
  </si>
  <si>
    <t>Secretario de Despacho                          (Secretaría del Interior)</t>
  </si>
  <si>
    <t>Desarrollar jornadas de capacitación y/o divulgación a sus servidores y contratistas sobre la generación, procesamiento, reporte o difusión de información estadística.</t>
  </si>
  <si>
    <t>Socializaciones sobre generación, procesamiento, reporte o difusión de información estadística realizadas.</t>
  </si>
  <si>
    <t>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t>
  </si>
  <si>
    <t>Fomentar la transferencia del conocimiento hacia adentro de la entidad.</t>
  </si>
  <si>
    <t>Campaña de divulgación de la gestión del conocimiento.</t>
  </si>
  <si>
    <t>Se realizó una campaña para la divulgación de la gestión del conocimiento a través de piezas comunicativas por medio de folleto y se enviaron a través del correo institucional a los servidores públicos y/o contratistas. El correo fue enviados el día 30 de diciembre de 2021</t>
  </si>
  <si>
    <t>Apoyar los procesos de comunicación de la entidad para conservar su memoria institucional.</t>
  </si>
  <si>
    <t>Estrategia establecida para articular el inventario de conocimiento explícito de la entidad con la política de gestión documental, implementada.</t>
  </si>
  <si>
    <t>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t>
  </si>
  <si>
    <t>Consultar las necesidades y expectativas a sus grupos de valor para identificar las necesidades de conocimiento e innovación.</t>
  </si>
  <si>
    <t>Mesas  de trabajo con las diferentes dependencias de la Alcaldía de Bucaramanga, para consultar las necesidades y expectativas a sus grupos de valor.</t>
  </si>
  <si>
    <t>Se realizó mesa de trabajo los días 1,15, 30 de marzo de 2022,  con las diferentes dependencias de la administración municipal para consultar las necesidades y expectativas de los grupos de valor adjuntando las respectivas actas de reunión</t>
  </si>
  <si>
    <t>Identificar las necesidades de investigación relacionadas con la misión de la entidad, con el fin de determinar los proyectos de investigación que se deberán adelantar.</t>
  </si>
  <si>
    <t>Caracterización de las necesidades que en materia de investigación tienen las dependencias acorde a su misión.</t>
  </si>
  <si>
    <t xml:space="preserve">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t>
  </si>
  <si>
    <t>Fomentar la transferencia del conocimiento hacia adentro y hacia afuera de la entidad.</t>
  </si>
  <si>
    <t>Inventario de las herramientas de uso y apropiación del conocimiento con los que cuenta la Entidad, socializado hacia dentro y fuera de la administración.</t>
  </si>
  <si>
    <t>Se socializó el inventario de herramientas de uso y apropiación del conocimiento con los que cuenta la entidad se anexa acta de reunión del día 9 de noviembre del 2021, se anexa las diapositivas y se adjunta la tabla de asistencia</t>
  </si>
  <si>
    <t>Generar acciones de aprendizaje basadas en problemas o proyectos, dentro de su planeación anual, de acuerdo con las necesidades de conocimiento de la entidad, evaluar los resultados y tomar acciones de mejora.</t>
  </si>
  <si>
    <t>Propuesta de acciones de aprendizaje basadas en problemas o proyectos de la entidad.</t>
  </si>
  <si>
    <t>La actividad se cumplirá en el segundo trimestre de 2022, de acuerdo con el cronograma establecido en el presente plan.</t>
  </si>
  <si>
    <t>Identificar, clasificar y actualizar el conocimiento tácito de la entidad para establecer necesidades de nuevo conocimiento.</t>
  </si>
  <si>
    <t>Formato que permita identificar el conocimiento tácito de la entidad.</t>
  </si>
  <si>
    <t>Las diferentes dependencias de la administración se encuentran validando la información del formato de conocimiento tácito. La actividad se cumplirá en el primer trimestre del año 2022.
I trimestre 2022: Se adjunta formato con código F-GAT-8100-238,37-208 de conocimiento tácito diligenciado por todas las dependencias. de fecha del 06 de abril del 2022</t>
  </si>
  <si>
    <t>Priorizar la necesidad de contar con herramientas para una adecuada gestión del conocimiento y la innovación en la entidad.</t>
  </si>
  <si>
    <t>Formato que permita identificar el conocimiento explícito por dependencia.</t>
  </si>
  <si>
    <t>Las diferentes dependencias de la administración se encuentran validando la información del formato de conocimiento tácito. La actividad se cumplirá en el primer trimestre del año 2022.
I trimestre 2022: Se adjunta formato con código F-GAT-8100-238,37-207 de conocimiento Explícito  diligenciado por todas las dependencia de fecha abril 06 del 2022</t>
  </si>
  <si>
    <t>Monitorear el cumplimiento de la política de administración de riesgos de la entidad, por parte del comité institucional de coordinación de control interno.</t>
  </si>
  <si>
    <t>Política de administración de riesgos monitoreada.</t>
  </si>
  <si>
    <t xml:space="preserve">La Secretaría de Planeación ha monitoreado la Política de Administración de Riesgos, a través de los mapas de riesgos de gestión por procesos y mapas de riesgos de corrupción por procesos. </t>
  </si>
  <si>
    <t>Secretario de Planeación
(Secretaría de Planeación)</t>
  </si>
  <si>
    <t>Promover la identificación y el análisis del riesgo desde el direccionamiento o planeación estratégica de la entidad, por parte del comité institucional de coordinación de control interno.</t>
  </si>
  <si>
    <t>Seguimiento para la aplicación de acciones de mejora en PAAC y mapa de riesgos de corrupción con respecto a  la identificación de riesgos.</t>
  </si>
  <si>
    <t>La Secretaría de Planeación ha realizado la aplicación de acciones de mejora en PAAC y mapa de riesgos de corrupción con respecto a  la identificación de riesgos.</t>
  </si>
  <si>
    <t>Capacitar a líderes de procesos y sus equipos de trabajo sobre la metodología de gestión del riesgo</t>
  </si>
  <si>
    <t>Capacitación sobre la metodología de gestión del riesgo realizada.</t>
  </si>
  <si>
    <t>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t>
  </si>
  <si>
    <t>Evidenciar la divulgación e implementación de la política de administración de riesgos.</t>
  </si>
  <si>
    <t>Política de administración de riesgos implementada.</t>
  </si>
  <si>
    <t xml:space="preserve">La implementación de la Política de administración de riesgos se ha realizado en los Mapas de Riesgos de gestión por procesos y mapas de riesgos de corrupción por procesos. </t>
  </si>
  <si>
    <t>Presentar el resultado de las auditorías internas y seguimientos a procesos institucionales a los líderes de procesos auditados y realizar la socialización en el marco del Comité Institucional de Coordinación de Control Interno.</t>
  </si>
  <si>
    <t>Informes Radicados a líderes de procesos auditados.
Actas de Comité Institucional de Coordinación de Control Interno.</t>
  </si>
  <si>
    <t xml:space="preserve">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
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t>
  </si>
  <si>
    <t>Evaluación de la Audiencia de Rendición de Cuentas</t>
  </si>
  <si>
    <t>Informe de Evaluación de la Audiencia Anual de Rendición de Cuentas</t>
  </si>
  <si>
    <t>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t>
  </si>
  <si>
    <t>Evaluación Semestral de Coordinación del Sistema de Control Interno.</t>
  </si>
  <si>
    <t>Informe Semestral de Coordinación del Sistema de Control Interno.</t>
  </si>
  <si>
    <t>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t>
  </si>
  <si>
    <t>Socializar ante el Comité Institucional de Coordinación de Control Interno la evaluación Semestral de Coordinación de del sistema de Control interno.</t>
  </si>
  <si>
    <t>Acta de Comité Institucional de Coordinación de Control Interno</t>
  </si>
  <si>
    <t>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t>
  </si>
  <si>
    <t>Seguimiento periódico (Cuatrimestral) al PAAC y Mapas de riesgos de Corrupción.</t>
  </si>
  <si>
    <t>Informe de seguimiento al PAAC y Mapas de riesgos de Corrupción.</t>
  </si>
  <si>
    <t>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t>
  </si>
  <si>
    <t>Seguimiento periódico (Corte a diciembre de la vigencia anterior y un segundo seguimiento de la vigencia en curso) al Mapas de Riesgos de Gestión por procesos.</t>
  </si>
  <si>
    <t>Informe de seguimiento al Mapas de Riesgos de Gestión por procesos.</t>
  </si>
  <si>
    <t>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t>
  </si>
  <si>
    <t>Seguimiento a los Planes de Mejoramiento Suscritos con los Entes de Control Externo.</t>
  </si>
  <si>
    <t>Informe con sus respectivos soportes del seguimiento a los Planes de Mejoramiento suscritos con la Contraloría Municipal de Bucaramanga y Contraloría General de la Republica.</t>
  </si>
  <si>
    <t>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t>
  </si>
  <si>
    <t>Columna1</t>
  </si>
  <si>
    <t>Columna2</t>
  </si>
  <si>
    <t xml:space="preserve">AVANCE EN CUMPLIMIENTO </t>
  </si>
  <si>
    <t xml:space="preserve">TALENTO HUMANO </t>
  </si>
  <si>
    <t>DIRECCIONAMIENTO ESTRATÉGICO Y PLANEACIÓN</t>
  </si>
  <si>
    <t>VIGENCIA</t>
  </si>
  <si>
    <t>GESTIÓN CON VALORES PARA RESULTADOS</t>
  </si>
  <si>
    <t>DEFICIENTE</t>
  </si>
  <si>
    <t xml:space="preserve">EVALUACIÓN DE RESULTADOS </t>
  </si>
  <si>
    <t>ACEPTABLE</t>
  </si>
  <si>
    <t>INFORMACIÓN Y COMUNICACIÓN</t>
  </si>
  <si>
    <t>BUENO</t>
  </si>
  <si>
    <t xml:space="preserve">GESTIÓN DEL CONOCIMIENTO Y LA INOVACIÓN </t>
  </si>
  <si>
    <t>EXCELENTE</t>
  </si>
  <si>
    <t xml:space="preserve">CONTROL INTERNO </t>
  </si>
  <si>
    <t xml:space="preserve">TOTAL </t>
  </si>
  <si>
    <t xml:space="preserve">VALOR </t>
  </si>
  <si>
    <t>ANTES</t>
  </si>
  <si>
    <t>PUNTERO</t>
  </si>
  <si>
    <t>DESPUÉS</t>
  </si>
  <si>
    <t>Fortalecimiento institucional y simplificación de procesos</t>
  </si>
  <si>
    <t>Defensa jurídica</t>
  </si>
  <si>
    <t>Seguimiento y evaluación del desempeño institucional </t>
  </si>
  <si>
    <t>Gestión Documental</t>
  </si>
  <si>
    <t>Control interno </t>
  </si>
  <si>
    <t>Se realizaron los correspondientes seguimientos al plan de acción institucional vigencia 2023 con corte a septiembre y diciembre</t>
  </si>
  <si>
    <t>Se incluyen dos informes relacionados con el producto</t>
  </si>
  <si>
    <t>Se realizó y publicó el informe de seguimiento del PAAC del segundo cuatrimestre del año 2.023 se adjunta enlace de evidencia: https://inderbu.gov.co/wp-content/uploads/2023/09/PAAC-2023-INDERBU-SEG-MAYO-AGOSTO-CI-2-1-1.xlsx</t>
  </si>
  <si>
    <t>Se realizó y publicó el informe de seguimiento del Mapa de Riesgos Institucional MRI del segundo cuatrimestre del año 2.023 se adjunta enlace de evidencia: https://inderbu.gov.co/wp-content/uploads/2023/11/SEG-MAPA-DE-RIESGO-MAYO-AGOSTO-2023-CI1.xlsx</t>
  </si>
  <si>
    <t>Se publicaron en las redes social del Inderbu las diferentes campañas de información propuestas en el marco de la ejecución de los programas adscritos a la subdirección operativa. Se anexa documento (Soporte campañas de información septiembre y diciembre)</t>
  </si>
  <si>
    <t>Se llevó a cabo el comité de desempeño institucional en el que se presenta el plan de acción del apolítica de gestión del conocimiento y la innovación con el fin de ser aprobada y conforma el equipo interdisciplinario. Se anexa documento (Acta de reunión del comité de desempeño institucional)</t>
  </si>
  <si>
    <t>Documento actuactualizado de acuerdo a las necesidades de la Institución.</t>
  </si>
  <si>
    <t>Aprobado mediante Comité Institucional realizado el 11 de diciembre de 2023</t>
  </si>
  <si>
    <t>Documento aprobado en el Comité Institucional realizado el 9 de noviembre de 2023</t>
  </si>
  <si>
    <t>Se elaboró el formato de acuerdo a las necesidades del INDERBU con fecha 11 de diciembre de 2023</t>
  </si>
  <si>
    <t>Se realizaó 1 en Julio y 2 en Diciembre</t>
  </si>
  <si>
    <t>Fueron realizados 3 órdenes de compra</t>
  </si>
  <si>
    <t>Se realizaron para PQRSD y PRÉSTAMO DE ESCENARIOS DEPORTIVOS actualizados el 12 de diciembre de 2023</t>
  </si>
  <si>
    <t>Se adjunta pantallazo de la evidencia</t>
  </si>
  <si>
    <t>Se presenta el plan y las actas de trabajo</t>
  </si>
  <si>
    <t>Se presenta la matriz, esta fue aprobada el 11 de diiembre de 2023</t>
  </si>
  <si>
    <t>Se presentan 3 links de compras</t>
  </si>
  <si>
    <t>Se presenta l inventario el cual fue aprobado en el Comité Institucional de fecha 9 de diciembre de 2023</t>
  </si>
  <si>
    <t>Se adjunta el documento con fecha 6 de octubre de 2023</t>
  </si>
  <si>
    <t>Se adjuta la invitación y las planillas de asistencia</t>
  </si>
  <si>
    <t>Se realiza la publicación del PAAC 2024 preliminar en el último trimestre del 2023. https://noticias.inderbu.gov.co/index.php/2023/12/18/haga-parte-de-la-construccion-del-plan-anticorrupcion-y-atencion-ciudadana/</t>
  </si>
  <si>
    <t>Se presenta documento en donde se encuentra la encuesta y su tabulación</t>
  </si>
  <si>
    <t>El INDERBU hace parte del nodo del sistema de rendición de cuenta de la Alcaldía de Bucarmaanga y participó en la audiencia pública de rendicion de cuenta llevada a cabo por el Alcalde en Diciembre de 2023</t>
  </si>
  <si>
    <t>Se presenta archivo en donde se encuentra el diagnóstico de archivo del INDERBU corte Diciembre 2023</t>
  </si>
  <si>
    <t>Se adjunta documento</t>
  </si>
  <si>
    <t>Se adjuntan evidencias de la actividad realizada el 26 de diciembre del 2023</t>
  </si>
  <si>
    <t>Se presentan 3 actas de transferencia documental (2 de noviembre de 2023, 15 y 20 de diciembre de 2023)</t>
  </si>
  <si>
    <t>Se adjunta el inventario documental de archivo central a diciembre 2023</t>
  </si>
  <si>
    <t>Se adjunta el documento en donde se encuentra el informe relacionado</t>
  </si>
  <si>
    <t>OK</t>
  </si>
  <si>
    <t>Se evidencia que se reporta periódicamente en la NAS la información de los programas misionales a cargo de la subdirección operativa. Se accede a los soportes por la siguiente ruta en la NAS - 400 Subdirección operativa- Formación- 30. Actas - 16 Actas reuniones, -          400 - Actividad -Física-deporte, 390- proyectos-01 - HEVS  (Soporte NAS enero -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</si>
</sst>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scheme val="minor"/>
    </font>
    <font>
      <sz val="10"/>
      <name val="Arial"/>
      <family val="2"/>
    </font>
    <font>
      <sz val="8"/>
      <name val="Calibri"/>
      <family val="2"/>
    </font>
    <font>
      <sz val="10"/>
      <name val="Bahnschrift Light"/>
      <family val="2"/>
    </font>
    <font>
      <sz val="11"/>
      <name val="Bahnschrift Light"/>
      <family val="2"/>
    </font>
    <font>
      <sz val="9"/>
      <name val="Bahnschrift Light"/>
      <family val="2"/>
    </font>
    <font>
      <b/>
      <sz val="11"/>
      <name val="Bahnschrift Light"/>
      <family val="2"/>
    </font>
    <font>
      <sz val="14"/>
      <name val="Arial Narrow"/>
      <family val="2"/>
    </font>
    <font>
      <sz val="11"/>
      <color theme="1"/>
      <name val="Calibri"/>
      <family val="2"/>
      <scheme val="minor"/>
    </font>
    <font>
      <sz val="12"/>
      <color theme="1"/>
      <name val="Arial"/>
      <family val="2"/>
    </font>
    <font>
      <b/>
      <sz val="9"/>
      <color theme="1"/>
      <name val="Arial"/>
      <family val="2"/>
    </font>
    <font>
      <sz val="18"/>
      <color theme="1"/>
      <name val="Calibri"/>
      <family val="2"/>
      <scheme val="minor"/>
    </font>
    <font>
      <sz val="16"/>
      <color theme="1"/>
      <name val="Arial Narrow"/>
      <family val="2"/>
    </font>
    <font>
      <sz val="10"/>
      <color theme="1"/>
      <name val="Bahnschrift Light"/>
      <family val="2"/>
    </font>
    <font>
      <b/>
      <sz val="10"/>
      <color theme="1"/>
      <name val="Bahnschrift Light"/>
      <family val="2"/>
    </font>
    <font>
      <b/>
      <sz val="12"/>
      <color theme="1"/>
      <name val="Arial"/>
      <family val="2"/>
    </font>
    <font>
      <b/>
      <sz val="14"/>
      <color theme="1"/>
      <name val="Arial Narrow"/>
      <family val="2"/>
    </font>
    <font>
      <sz val="14"/>
      <color theme="1"/>
      <name val="Arial Narrow"/>
      <family val="2"/>
    </font>
    <font>
      <sz val="14"/>
      <color rgb="FF000000"/>
      <name val="Arial Narrow"/>
      <family val="2"/>
    </font>
    <font>
      <b/>
      <sz val="18"/>
      <color theme="0"/>
      <name val="Calibri"/>
      <family val="2"/>
      <scheme val="minor"/>
    </font>
    <font>
      <sz val="18"/>
      <color theme="0"/>
      <name val="Calibri"/>
      <family val="2"/>
      <scheme val="minor"/>
    </font>
    <font>
      <b/>
      <sz val="16"/>
      <color theme="0"/>
      <name val="Calibri"/>
      <family val="2"/>
      <scheme val="minor"/>
    </font>
    <font>
      <b/>
      <sz val="18"/>
      <color theme="1"/>
      <name val="Calibri"/>
      <family val="2"/>
      <scheme val="minor"/>
    </font>
    <font>
      <b/>
      <sz val="14"/>
      <color theme="0"/>
      <name val="Calibri"/>
      <family val="2"/>
      <scheme val="minor"/>
    </font>
    <font>
      <b/>
      <sz val="8"/>
      <color theme="0"/>
      <name val="Calibri"/>
      <family val="2"/>
      <scheme val="minor"/>
    </font>
    <font>
      <sz val="9"/>
      <color indexed="81"/>
      <name val="Tahoma"/>
      <family val="2"/>
    </font>
    <font>
      <b/>
      <sz val="9"/>
      <color indexed="81"/>
      <name val="Tahoma"/>
      <family val="2"/>
    </font>
    <font>
      <b/>
      <sz val="16"/>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bgColor indexed="64"/>
      </patternFill>
    </fill>
    <fill>
      <patternFill patternType="solid">
        <fgColor theme="6" tint="0.79998168889431442"/>
        <bgColor indexed="64"/>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4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ashed">
        <color theme="0" tint="-0.499984740745262"/>
      </left>
      <right style="thin">
        <color indexed="64"/>
      </right>
      <top style="medium">
        <color indexed="64"/>
      </top>
      <bottom/>
      <diagonal/>
    </border>
    <border>
      <left style="dashed">
        <color theme="9" tint="-0.499984740745262"/>
      </left>
      <right style="thin">
        <color indexed="64"/>
      </right>
      <top style="medium">
        <color indexed="64"/>
      </top>
      <bottom/>
      <diagonal/>
    </border>
    <border>
      <left style="medium">
        <color rgb="FF15008D"/>
      </left>
      <right/>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applyNumberFormat="0" applyFont="0" applyFill="0" applyBorder="0" applyAlignment="0" applyProtection="0"/>
    <xf numFmtId="0" fontId="8" fillId="0" borderId="0"/>
    <xf numFmtId="9" fontId="8" fillId="0" borderId="0" applyFont="0" applyFill="0" applyBorder="0" applyAlignment="0" applyProtection="0"/>
  </cellStyleXfs>
  <cellXfs count="360">
    <xf numFmtId="0" fontId="0" fillId="0" borderId="0" xfId="0"/>
    <xf numFmtId="9" fontId="0" fillId="0" borderId="0" xfId="0" applyNumberFormat="1"/>
    <xf numFmtId="9" fontId="8" fillId="0" borderId="0" xfId="6" applyFont="1"/>
    <xf numFmtId="0" fontId="9" fillId="0" borderId="1" xfId="0" applyFont="1" applyBorder="1"/>
    <xf numFmtId="9" fontId="10" fillId="2" borderId="1" xfId="0" applyNumberFormat="1" applyFont="1" applyFill="1" applyBorder="1" applyAlignment="1">
      <alignment vertical="center"/>
    </xf>
    <xf numFmtId="9" fontId="10" fillId="0" borderId="2" xfId="6" applyFont="1" applyBorder="1" applyAlignment="1">
      <alignment vertical="center"/>
    </xf>
    <xf numFmtId="0" fontId="9" fillId="0" borderId="3" xfId="0" applyFont="1" applyBorder="1"/>
    <xf numFmtId="9" fontId="10" fillId="2" borderId="3" xfId="0" applyNumberFormat="1" applyFont="1" applyFill="1" applyBorder="1" applyAlignment="1">
      <alignment vertical="center"/>
    </xf>
    <xf numFmtId="9" fontId="10" fillId="0" borderId="4" xfId="6" applyFont="1" applyBorder="1" applyAlignment="1">
      <alignment vertical="center"/>
    </xf>
    <xf numFmtId="0" fontId="9" fillId="0" borderId="5" xfId="0" applyFont="1" applyBorder="1"/>
    <xf numFmtId="9" fontId="10" fillId="0" borderId="5" xfId="0" applyNumberFormat="1" applyFont="1" applyBorder="1" applyAlignment="1">
      <alignment vertical="center"/>
    </xf>
    <xf numFmtId="9" fontId="10" fillId="0" borderId="6" xfId="0" applyNumberFormat="1"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9" fillId="0" borderId="7" xfId="0" applyFont="1" applyBorder="1"/>
    <xf numFmtId="0" fontId="10" fillId="0" borderId="7" xfId="0" applyFont="1" applyBorder="1" applyAlignment="1">
      <alignment vertical="center"/>
    </xf>
    <xf numFmtId="9" fontId="10" fillId="0" borderId="8" xfId="0" applyNumberFormat="1" applyFont="1" applyBorder="1" applyAlignment="1">
      <alignment vertical="center"/>
    </xf>
    <xf numFmtId="9" fontId="10" fillId="0" borderId="1" xfId="6" applyFont="1" applyBorder="1" applyAlignment="1">
      <alignment vertical="center"/>
    </xf>
    <xf numFmtId="0" fontId="0" fillId="0" borderId="2" xfId="0" applyBorder="1" applyAlignment="1">
      <alignment vertical="center"/>
    </xf>
    <xf numFmtId="9" fontId="10" fillId="0" borderId="3" xfId="6"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7" xfId="0" applyFont="1" applyFill="1" applyBorder="1" applyAlignment="1">
      <alignment horizontal="center" vertical="center" wrapText="1"/>
    </xf>
    <xf numFmtId="1" fontId="13" fillId="3" borderId="17" xfId="0" applyNumberFormat="1" applyFont="1" applyFill="1" applyBorder="1" applyAlignment="1">
      <alignment horizontal="center" vertical="center" wrapText="1"/>
    </xf>
    <xf numFmtId="0" fontId="14" fillId="3" borderId="17" xfId="0" applyFont="1" applyFill="1" applyBorder="1" applyAlignment="1">
      <alignment horizontal="center" vertical="center" wrapText="1"/>
    </xf>
    <xf numFmtId="0" fontId="0" fillId="0" borderId="0" xfId="0" pivotButton="1"/>
    <xf numFmtId="0" fontId="0" fillId="0" borderId="0" xfId="0" applyAlignment="1">
      <alignment horizontal="left"/>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3" fontId="4" fillId="0" borderId="20" xfId="0" applyNumberFormat="1" applyFont="1" applyBorder="1" applyAlignment="1">
      <alignment horizontal="center" vertical="center" wrapText="1"/>
    </xf>
    <xf numFmtId="1" fontId="4" fillId="0" borderId="21" xfId="0" applyNumberFormat="1"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5"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3" borderId="23" xfId="0" applyFont="1" applyFill="1" applyBorder="1" applyAlignment="1">
      <alignment horizontal="center" vertical="center" wrapText="1"/>
    </xf>
    <xf numFmtId="1" fontId="6" fillId="3" borderId="23" xfId="6" applyNumberFormat="1" applyFont="1" applyFill="1" applyBorder="1" applyAlignment="1">
      <alignment horizontal="center" vertical="center" wrapText="1"/>
    </xf>
    <xf numFmtId="9" fontId="4" fillId="3" borderId="18" xfId="6" applyFont="1" applyFill="1" applyBorder="1" applyAlignment="1">
      <alignment horizontal="center" vertical="center" wrapText="1"/>
    </xf>
    <xf numFmtId="9" fontId="4" fillId="3" borderId="19" xfId="6" applyFont="1" applyFill="1" applyBorder="1" applyAlignment="1">
      <alignment horizontal="center" vertical="center" wrapText="1"/>
    </xf>
    <xf numFmtId="9" fontId="4" fillId="6" borderId="19" xfId="6" applyFont="1" applyFill="1" applyBorder="1" applyAlignment="1">
      <alignment horizontal="center" vertical="center" wrapText="1"/>
    </xf>
    <xf numFmtId="9" fontId="4" fillId="3" borderId="20" xfId="6" applyFont="1" applyFill="1" applyBorder="1" applyAlignment="1">
      <alignment horizontal="center" vertical="center" wrapText="1"/>
    </xf>
    <xf numFmtId="9" fontId="4" fillId="0" borderId="23" xfId="6" applyFont="1" applyBorder="1" applyAlignment="1">
      <alignment horizontal="center" vertical="center" wrapText="1"/>
    </xf>
    <xf numFmtId="9" fontId="5" fillId="0" borderId="18"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5" borderId="24" xfId="0" applyFont="1" applyFill="1" applyBorder="1" applyAlignment="1">
      <alignment horizontal="center" vertical="center" wrapText="1"/>
    </xf>
    <xf numFmtId="0" fontId="5" fillId="0" borderId="24" xfId="0" applyFont="1" applyBorder="1" applyAlignment="1">
      <alignment horizontal="center" vertical="center" wrapText="1"/>
    </xf>
    <xf numFmtId="0" fontId="6" fillId="3" borderId="9" xfId="0" applyFont="1" applyFill="1" applyBorder="1" applyAlignment="1">
      <alignment horizontal="center" vertical="center" wrapText="1"/>
    </xf>
    <xf numFmtId="9" fontId="6" fillId="3" borderId="9" xfId="6" applyFont="1" applyFill="1" applyBorder="1" applyAlignment="1">
      <alignment horizontal="center" vertical="center" wrapText="1"/>
    </xf>
    <xf numFmtId="9" fontId="4" fillId="0" borderId="25" xfId="6" applyFont="1" applyBorder="1" applyAlignment="1">
      <alignment horizontal="center" vertical="center" wrapText="1"/>
    </xf>
    <xf numFmtId="1" fontId="6" fillId="3" borderId="9" xfId="6" applyNumberFormat="1" applyFont="1" applyFill="1" applyBorder="1" applyAlignment="1">
      <alignment horizontal="center" vertical="center" wrapText="1"/>
    </xf>
    <xf numFmtId="164" fontId="4" fillId="0" borderId="21" xfId="0" applyNumberFormat="1" applyFont="1" applyBorder="1" applyAlignment="1">
      <alignment horizontal="center" vertical="center" wrapText="1"/>
    </xf>
    <xf numFmtId="9" fontId="4" fillId="0" borderId="21" xfId="6" applyFont="1" applyBorder="1" applyAlignment="1">
      <alignment horizontal="center" vertical="center" wrapText="1"/>
    </xf>
    <xf numFmtId="9" fontId="4" fillId="5" borderId="24" xfId="6" applyFont="1" applyFill="1" applyBorder="1" applyAlignment="1">
      <alignment horizontal="center" vertical="center" wrapText="1"/>
    </xf>
    <xf numFmtId="2" fontId="4" fillId="0" borderId="21" xfId="0" applyNumberFormat="1" applyFont="1" applyBorder="1" applyAlignment="1">
      <alignment horizontal="center" vertical="center" wrapText="1"/>
    </xf>
    <xf numFmtId="2" fontId="4" fillId="7" borderId="21" xfId="0" applyNumberFormat="1" applyFont="1" applyFill="1" applyBorder="1" applyAlignment="1">
      <alignment horizontal="center" vertical="center" wrapText="1"/>
    </xf>
    <xf numFmtId="1" fontId="4" fillId="7" borderId="21" xfId="0" applyNumberFormat="1" applyFont="1" applyFill="1" applyBorder="1" applyAlignment="1">
      <alignment horizontal="center" vertical="center" wrapText="1"/>
    </xf>
    <xf numFmtId="1" fontId="4" fillId="3" borderId="21" xfId="0" applyNumberFormat="1" applyFont="1" applyFill="1" applyBorder="1" applyAlignment="1">
      <alignment horizontal="center" vertical="center" wrapText="1"/>
    </xf>
    <xf numFmtId="9" fontId="4" fillId="5" borderId="24" xfId="0" applyNumberFormat="1" applyFont="1" applyFill="1" applyBorder="1" applyAlignment="1">
      <alignment horizontal="center" vertical="center" wrapText="1"/>
    </xf>
    <xf numFmtId="0" fontId="4" fillId="5" borderId="24" xfId="0" applyFont="1" applyFill="1" applyBorder="1" applyAlignment="1">
      <alignment horizontal="center" vertical="center"/>
    </xf>
    <xf numFmtId="9" fontId="4" fillId="5" borderId="24" xfId="6" applyFont="1" applyFill="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7" xfId="0" applyFont="1" applyBorder="1" applyAlignment="1">
      <alignment horizontal="center" vertical="center" wrapText="1"/>
    </xf>
    <xf numFmtId="3" fontId="4" fillId="0" borderId="28" xfId="0" applyNumberFormat="1" applyFont="1" applyBorder="1" applyAlignment="1">
      <alignment horizontal="center" vertical="center" wrapText="1"/>
    </xf>
    <xf numFmtId="1" fontId="4" fillId="0" borderId="26" xfId="0" applyNumberFormat="1" applyFont="1" applyBorder="1" applyAlignment="1">
      <alignment horizontal="center" vertical="center" wrapText="1"/>
    </xf>
    <xf numFmtId="1" fontId="4" fillId="0" borderId="29" xfId="0" applyNumberFormat="1" applyFont="1" applyBorder="1" applyAlignment="1">
      <alignment horizontal="center" vertical="center" wrapText="1"/>
    </xf>
    <xf numFmtId="1" fontId="4" fillId="0" borderId="30" xfId="0" applyNumberFormat="1" applyFont="1" applyBorder="1" applyAlignment="1">
      <alignment horizontal="center" vertical="center" wrapText="1"/>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31" xfId="0" applyFont="1" applyFill="1" applyBorder="1" applyAlignment="1">
      <alignment horizontal="center" vertical="center"/>
    </xf>
    <xf numFmtId="0" fontId="5"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3" borderId="32" xfId="0" applyFont="1" applyFill="1" applyBorder="1" applyAlignment="1">
      <alignment horizontal="center" vertical="center" wrapText="1"/>
    </xf>
    <xf numFmtId="1" fontId="6" fillId="3" borderId="32" xfId="6" applyNumberFormat="1" applyFont="1" applyFill="1" applyBorder="1" applyAlignment="1">
      <alignment horizontal="center" vertical="center" wrapText="1"/>
    </xf>
    <xf numFmtId="9" fontId="4" fillId="3" borderId="26" xfId="6" applyFont="1" applyFill="1" applyBorder="1" applyAlignment="1">
      <alignment horizontal="center" vertical="center" wrapText="1"/>
    </xf>
    <xf numFmtId="9" fontId="4" fillId="3" borderId="27" xfId="6" applyFont="1" applyFill="1" applyBorder="1" applyAlignment="1">
      <alignment horizontal="center" vertical="center" wrapText="1"/>
    </xf>
    <xf numFmtId="9" fontId="4" fillId="6" borderId="27" xfId="6" applyFont="1" applyFill="1" applyBorder="1" applyAlignment="1">
      <alignment horizontal="center" vertical="center" wrapText="1"/>
    </xf>
    <xf numFmtId="9" fontId="4" fillId="3" borderId="28" xfId="6" applyFont="1" applyFill="1" applyBorder="1" applyAlignment="1">
      <alignment horizontal="center" vertical="center" wrapText="1"/>
    </xf>
    <xf numFmtId="9" fontId="4" fillId="0" borderId="33" xfId="6" applyFont="1" applyBorder="1" applyAlignment="1">
      <alignment horizontal="center" vertical="center" wrapText="1"/>
    </xf>
    <xf numFmtId="9" fontId="5" fillId="0" borderId="26"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8" xfId="0" applyFont="1" applyBorder="1" applyAlignment="1">
      <alignment horizontal="center" vertical="center" wrapText="1"/>
    </xf>
    <xf numFmtId="3" fontId="4" fillId="0" borderId="36" xfId="0" applyNumberFormat="1" applyFont="1" applyBorder="1" applyAlignment="1">
      <alignment horizontal="center" vertical="center" wrapText="1"/>
    </xf>
    <xf numFmtId="0" fontId="4" fillId="5" borderId="34"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6" xfId="0" applyFont="1" applyBorder="1" applyAlignment="1">
      <alignment horizontal="center" vertical="center" wrapText="1"/>
    </xf>
    <xf numFmtId="9" fontId="4" fillId="3" borderId="34" xfId="6" applyFont="1" applyFill="1" applyBorder="1" applyAlignment="1">
      <alignment horizontal="center" vertical="center" wrapText="1"/>
    </xf>
    <xf numFmtId="9" fontId="4" fillId="3" borderId="38" xfId="6" applyFont="1" applyFill="1" applyBorder="1" applyAlignment="1">
      <alignment horizontal="center" vertical="center" wrapText="1"/>
    </xf>
    <xf numFmtId="9" fontId="4" fillId="6" borderId="38" xfId="6" applyFont="1" applyFill="1" applyBorder="1" applyAlignment="1">
      <alignment horizontal="center" vertical="center" wrapText="1"/>
    </xf>
    <xf numFmtId="9" fontId="4" fillId="3" borderId="36" xfId="6" applyFont="1" applyFill="1" applyBorder="1" applyAlignment="1">
      <alignment horizontal="center" vertical="center" wrapText="1"/>
    </xf>
    <xf numFmtId="9" fontId="5" fillId="0" borderId="34"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3" borderId="38" xfId="0" applyFont="1" applyFill="1" applyBorder="1" applyAlignment="1">
      <alignment horizontal="center" vertical="center" wrapText="1"/>
    </xf>
    <xf numFmtId="3" fontId="4" fillId="3" borderId="36" xfId="0" applyNumberFormat="1" applyFont="1" applyFill="1" applyBorder="1" applyAlignment="1">
      <alignment horizontal="center" vertical="center" wrapText="1"/>
    </xf>
    <xf numFmtId="0" fontId="4" fillId="8" borderId="38" xfId="0" applyFont="1" applyFill="1" applyBorder="1" applyAlignment="1">
      <alignment horizontal="center" vertical="center" wrapText="1"/>
    </xf>
    <xf numFmtId="9" fontId="4" fillId="0" borderId="36" xfId="6" applyFont="1" applyBorder="1" applyAlignment="1">
      <alignment horizontal="center" vertical="center" wrapText="1"/>
    </xf>
    <xf numFmtId="9" fontId="4" fillId="5" borderId="34" xfId="6" applyFont="1" applyFill="1" applyBorder="1" applyAlignment="1">
      <alignment horizontal="center" vertical="center" wrapText="1"/>
    </xf>
    <xf numFmtId="9" fontId="4" fillId="5" borderId="38" xfId="6" applyFont="1" applyFill="1" applyBorder="1" applyAlignment="1">
      <alignment horizontal="center" vertical="center" wrapText="1"/>
    </xf>
    <xf numFmtId="9" fontId="4" fillId="0" borderId="38" xfId="6" applyFont="1" applyBorder="1" applyAlignment="1">
      <alignment horizontal="center" vertical="center" wrapText="1"/>
    </xf>
    <xf numFmtId="0" fontId="4" fillId="7" borderId="38" xfId="0" applyFont="1" applyFill="1" applyBorder="1" applyAlignment="1">
      <alignment horizontal="center" vertical="center" wrapText="1"/>
    </xf>
    <xf numFmtId="0" fontId="4" fillId="7" borderId="38" xfId="0" applyFont="1" applyFill="1" applyBorder="1" applyAlignment="1">
      <alignment horizontal="center" vertical="center"/>
    </xf>
    <xf numFmtId="3" fontId="4" fillId="7" borderId="36"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8" borderId="38" xfId="0" applyFont="1" applyFill="1" applyBorder="1" applyAlignment="1">
      <alignment horizontal="center" vertical="center"/>
    </xf>
    <xf numFmtId="9" fontId="4" fillId="9" borderId="38" xfId="6" applyFont="1" applyFill="1" applyBorder="1" applyAlignment="1">
      <alignment horizontal="center" vertical="center" wrapText="1"/>
    </xf>
    <xf numFmtId="9" fontId="4" fillId="5" borderId="38" xfId="0" applyNumberFormat="1" applyFont="1" applyFill="1" applyBorder="1" applyAlignment="1">
      <alignment horizontal="center" vertical="center" wrapText="1"/>
    </xf>
    <xf numFmtId="9" fontId="4" fillId="10" borderId="34" xfId="6" applyFont="1" applyFill="1" applyBorder="1" applyAlignment="1">
      <alignment horizontal="center" vertical="center" wrapText="1"/>
    </xf>
    <xf numFmtId="9" fontId="4" fillId="10" borderId="38" xfId="6" applyFont="1" applyFill="1" applyBorder="1" applyAlignment="1">
      <alignment horizontal="center" vertical="center" wrapText="1"/>
    </xf>
    <xf numFmtId="9" fontId="4" fillId="5" borderId="34" xfId="0" applyNumberFormat="1" applyFont="1" applyFill="1" applyBorder="1" applyAlignment="1">
      <alignment horizontal="center" vertical="center" wrapText="1"/>
    </xf>
    <xf numFmtId="0" fontId="4" fillId="5" borderId="34" xfId="0" applyFont="1" applyFill="1" applyBorder="1" applyAlignment="1">
      <alignment horizontal="center" vertical="center"/>
    </xf>
    <xf numFmtId="0" fontId="4" fillId="5" borderId="38" xfId="0" applyFont="1" applyFill="1" applyBorder="1" applyAlignment="1">
      <alignment horizontal="center" vertical="center"/>
    </xf>
    <xf numFmtId="9" fontId="4" fillId="5" borderId="34" xfId="6" applyFont="1" applyFill="1" applyBorder="1" applyAlignment="1">
      <alignment horizontal="center" vertical="center"/>
    </xf>
    <xf numFmtId="9" fontId="4" fillId="5" borderId="38" xfId="6"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top"/>
    </xf>
    <xf numFmtId="0" fontId="11" fillId="0" borderId="0" xfId="0" applyFont="1"/>
    <xf numFmtId="0" fontId="20" fillId="0" borderId="0" xfId="0" applyFont="1"/>
    <xf numFmtId="0" fontId="15" fillId="0" borderId="44" xfId="0" applyFont="1" applyBorder="1" applyAlignment="1">
      <alignment vertical="center" wrapText="1"/>
    </xf>
    <xf numFmtId="0" fontId="0" fillId="0" borderId="0" xfId="0" applyAlignment="1">
      <alignment horizontal="left" vertical="center"/>
    </xf>
    <xf numFmtId="3" fontId="0" fillId="0" borderId="0" xfId="0" applyNumberFormat="1"/>
    <xf numFmtId="0" fontId="11" fillId="3" borderId="0" xfId="0" applyFont="1" applyFill="1"/>
    <xf numFmtId="0" fontId="0" fillId="3" borderId="0" xfId="0" applyFill="1"/>
    <xf numFmtId="0" fontId="19" fillId="11" borderId="38" xfId="0" applyFont="1" applyFill="1" applyBorder="1" applyAlignment="1">
      <alignment horizontal="center" vertical="center" wrapText="1"/>
    </xf>
    <xf numFmtId="0" fontId="19" fillId="11" borderId="36" xfId="0" applyFont="1" applyFill="1" applyBorder="1" applyAlignment="1">
      <alignment horizontal="center" vertical="center" wrapText="1"/>
    </xf>
    <xf numFmtId="0" fontId="19" fillId="11" borderId="34" xfId="0" applyFont="1" applyFill="1" applyBorder="1" applyAlignment="1">
      <alignment horizontal="center" vertical="center" wrapText="1"/>
    </xf>
    <xf numFmtId="9" fontId="27" fillId="2" borderId="48" xfId="0" applyNumberFormat="1" applyFont="1" applyFill="1" applyBorder="1" applyAlignment="1">
      <alignment horizontal="center" vertical="center"/>
    </xf>
    <xf numFmtId="0" fontId="12" fillId="12" borderId="37" xfId="0" applyFont="1" applyFill="1" applyBorder="1" applyAlignment="1">
      <alignment horizontal="center" vertical="center"/>
    </xf>
    <xf numFmtId="0" fontId="16" fillId="12" borderId="37" xfId="0" applyFont="1" applyFill="1" applyBorder="1" applyAlignment="1">
      <alignment horizontal="center" vertical="center" wrapText="1"/>
    </xf>
    <xf numFmtId="0" fontId="17" fillId="12" borderId="37" xfId="0" applyFont="1" applyFill="1" applyBorder="1" applyAlignment="1">
      <alignment horizontal="center" vertical="center" wrapText="1"/>
    </xf>
    <xf numFmtId="164" fontId="17" fillId="12" borderId="37" xfId="0" applyNumberFormat="1" applyFont="1" applyFill="1" applyBorder="1" applyAlignment="1">
      <alignment horizontal="center" vertical="center" wrapText="1"/>
    </xf>
    <xf numFmtId="164" fontId="17" fillId="12" borderId="37" xfId="0" applyNumberFormat="1" applyFont="1" applyFill="1" applyBorder="1" applyAlignment="1">
      <alignment horizontal="left" vertical="center" wrapText="1"/>
    </xf>
    <xf numFmtId="164" fontId="7" fillId="12" borderId="37" xfId="0" applyNumberFormat="1" applyFont="1" applyFill="1" applyBorder="1" applyAlignment="1">
      <alignment horizontal="left" vertical="center" wrapText="1"/>
    </xf>
    <xf numFmtId="3" fontId="7" fillId="12" borderId="37" xfId="0" applyNumberFormat="1" applyFont="1" applyFill="1" applyBorder="1" applyAlignment="1">
      <alignment horizontal="center" vertical="center" wrapText="1"/>
    </xf>
    <xf numFmtId="1" fontId="7" fillId="12" borderId="34" xfId="1" applyNumberFormat="1" applyFont="1" applyFill="1" applyBorder="1" applyAlignment="1">
      <alignment horizontal="center" vertical="center" wrapText="1"/>
    </xf>
    <xf numFmtId="1" fontId="7" fillId="12" borderId="38" xfId="1" applyNumberFormat="1" applyFont="1" applyFill="1" applyBorder="1" applyAlignment="1" applyProtection="1">
      <alignment horizontal="center" vertical="center" wrapText="1"/>
    </xf>
    <xf numFmtId="1" fontId="7" fillId="12" borderId="38" xfId="1" applyNumberFormat="1" applyFont="1" applyFill="1" applyBorder="1" applyAlignment="1">
      <alignment horizontal="center" vertical="center" wrapText="1"/>
    </xf>
    <xf numFmtId="164" fontId="7" fillId="12" borderId="36" xfId="1" applyNumberFormat="1" applyFont="1" applyFill="1" applyBorder="1" applyAlignment="1">
      <alignment horizontal="center" vertical="center" wrapText="1"/>
    </xf>
    <xf numFmtId="164" fontId="7" fillId="12" borderId="37" xfId="1" applyNumberFormat="1" applyFont="1" applyFill="1" applyBorder="1" applyAlignment="1">
      <alignment horizontal="center" vertical="center" wrapText="1"/>
    </xf>
    <xf numFmtId="9" fontId="7" fillId="12" borderId="37" xfId="1" applyNumberFormat="1" applyFont="1" applyFill="1" applyBorder="1" applyAlignment="1">
      <alignment horizontal="center" vertical="center" wrapText="1"/>
    </xf>
    <xf numFmtId="9" fontId="7" fillId="12" borderId="25" xfId="0" applyNumberFormat="1" applyFont="1" applyFill="1" applyBorder="1" applyAlignment="1">
      <alignment horizontal="justify" vertical="center" wrapText="1"/>
    </xf>
    <xf numFmtId="3" fontId="17" fillId="12" borderId="37" xfId="0" applyNumberFormat="1" applyFont="1" applyFill="1" applyBorder="1" applyAlignment="1">
      <alignment horizontal="center" vertical="center" wrapText="1"/>
    </xf>
    <xf numFmtId="0" fontId="17" fillId="12" borderId="34" xfId="0" applyFont="1" applyFill="1" applyBorder="1" applyAlignment="1">
      <alignment horizontal="left" vertical="center"/>
    </xf>
    <xf numFmtId="0" fontId="17" fillId="12" borderId="38" xfId="0" applyFont="1" applyFill="1" applyBorder="1" applyAlignment="1">
      <alignment horizontal="center" vertical="center"/>
    </xf>
    <xf numFmtId="0" fontId="17" fillId="12" borderId="36" xfId="0" applyFont="1" applyFill="1" applyBorder="1" applyAlignment="1">
      <alignment horizontal="center" vertical="center"/>
    </xf>
    <xf numFmtId="0" fontId="12" fillId="12" borderId="0" xfId="0" applyFont="1" applyFill="1"/>
    <xf numFmtId="0" fontId="7" fillId="12" borderId="37" xfId="0" applyFont="1" applyFill="1" applyBorder="1" applyAlignment="1">
      <alignment horizontal="left" vertical="center" wrapText="1"/>
    </xf>
    <xf numFmtId="1" fontId="7" fillId="12" borderId="36" xfId="1" applyNumberFormat="1" applyFont="1" applyFill="1" applyBorder="1" applyAlignment="1">
      <alignment horizontal="center" vertical="center" wrapText="1"/>
    </xf>
    <xf numFmtId="1" fontId="7" fillId="12" borderId="37" xfId="1" applyNumberFormat="1" applyFont="1" applyFill="1" applyBorder="1" applyAlignment="1">
      <alignment horizontal="center" vertical="center" wrapText="1"/>
    </xf>
    <xf numFmtId="0" fontId="17" fillId="12" borderId="34" xfId="0" applyFont="1" applyFill="1" applyBorder="1" applyAlignment="1">
      <alignment horizontal="center" vertical="center"/>
    </xf>
    <xf numFmtId="0" fontId="18" fillId="12" borderId="37" xfId="0" applyFont="1" applyFill="1" applyBorder="1" applyAlignment="1">
      <alignment horizontal="left" vertical="center" wrapText="1"/>
    </xf>
    <xf numFmtId="3" fontId="7" fillId="12" borderId="37" xfId="0" applyNumberFormat="1" applyFont="1" applyFill="1" applyBorder="1" applyAlignment="1">
      <alignment horizontal="center" vertical="center"/>
    </xf>
    <xf numFmtId="1" fontId="7" fillId="12" borderId="38" xfId="1" applyNumberFormat="1" applyFont="1" applyFill="1" applyBorder="1" applyAlignment="1">
      <alignment horizontal="center" vertical="center"/>
    </xf>
    <xf numFmtId="1" fontId="7" fillId="12" borderId="36" xfId="1" applyNumberFormat="1" applyFont="1" applyFill="1" applyBorder="1" applyAlignment="1">
      <alignment horizontal="center" vertical="center"/>
    </xf>
    <xf numFmtId="1" fontId="7" fillId="12" borderId="37" xfId="1" applyNumberFormat="1" applyFont="1" applyFill="1" applyBorder="1" applyAlignment="1">
      <alignment horizontal="center" vertical="center"/>
    </xf>
    <xf numFmtId="164" fontId="7" fillId="12" borderId="38" xfId="1" applyNumberFormat="1" applyFont="1" applyFill="1" applyBorder="1" applyAlignment="1">
      <alignment horizontal="center" vertical="center"/>
    </xf>
    <xf numFmtId="1" fontId="7" fillId="12" borderId="34" xfId="6" applyNumberFormat="1" applyFont="1" applyFill="1" applyBorder="1" applyAlignment="1">
      <alignment horizontal="center" vertical="center"/>
    </xf>
    <xf numFmtId="1" fontId="7" fillId="12" borderId="38" xfId="6" applyNumberFormat="1" applyFont="1" applyFill="1" applyBorder="1" applyAlignment="1">
      <alignment horizontal="center" vertical="center"/>
    </xf>
    <xf numFmtId="9" fontId="7" fillId="12" borderId="36" xfId="6" applyFont="1" applyFill="1" applyBorder="1" applyAlignment="1">
      <alignment horizontal="center" vertical="center"/>
    </xf>
    <xf numFmtId="9" fontId="7" fillId="12" borderId="37" xfId="6" applyFont="1" applyFill="1" applyBorder="1" applyAlignment="1">
      <alignment horizontal="center" vertical="center"/>
    </xf>
    <xf numFmtId="2" fontId="17" fillId="12" borderId="34" xfId="6" applyNumberFormat="1" applyFont="1" applyFill="1" applyBorder="1" applyAlignment="1">
      <alignment horizontal="center" vertical="center"/>
    </xf>
    <xf numFmtId="1" fontId="17" fillId="12" borderId="38" xfId="6" applyNumberFormat="1" applyFont="1" applyFill="1" applyBorder="1" applyAlignment="1">
      <alignment horizontal="center" vertical="center"/>
    </xf>
    <xf numFmtId="2" fontId="17" fillId="12" borderId="36" xfId="0" applyNumberFormat="1" applyFont="1" applyFill="1" applyBorder="1" applyAlignment="1">
      <alignment horizontal="center" vertical="center"/>
    </xf>
    <xf numFmtId="1" fontId="7" fillId="12" borderId="34" xfId="1" applyNumberFormat="1" applyFont="1" applyFill="1" applyBorder="1" applyAlignment="1">
      <alignment horizontal="center" vertical="center"/>
    </xf>
    <xf numFmtId="164" fontId="7" fillId="12" borderId="36" xfId="1" applyNumberFormat="1" applyFont="1" applyFill="1" applyBorder="1" applyAlignment="1">
      <alignment horizontal="center" vertical="center"/>
    </xf>
    <xf numFmtId="164" fontId="7" fillId="12" borderId="37" xfId="1" applyNumberFormat="1" applyFont="1" applyFill="1" applyBorder="1" applyAlignment="1">
      <alignment horizontal="center" vertical="center"/>
    </xf>
    <xf numFmtId="0" fontId="17" fillId="12" borderId="37" xfId="0" applyFont="1" applyFill="1" applyBorder="1" applyAlignment="1">
      <alignment horizontal="left" vertical="center" wrapText="1"/>
    </xf>
    <xf numFmtId="0" fontId="7" fillId="12" borderId="37" xfId="0" applyFont="1" applyFill="1" applyBorder="1" applyAlignment="1">
      <alignment vertical="center" wrapText="1"/>
    </xf>
    <xf numFmtId="164" fontId="17" fillId="12" borderId="37" xfId="0" applyNumberFormat="1" applyFont="1" applyFill="1" applyBorder="1" applyAlignment="1">
      <alignment horizontal="center" vertical="center"/>
    </xf>
    <xf numFmtId="9" fontId="7" fillId="12" borderId="37" xfId="0" applyNumberFormat="1" applyFont="1" applyFill="1" applyBorder="1" applyAlignment="1">
      <alignment horizontal="center" vertical="center" wrapText="1"/>
    </xf>
    <xf numFmtId="1" fontId="7" fillId="12" borderId="34" xfId="6" applyNumberFormat="1" applyFont="1" applyFill="1" applyBorder="1" applyAlignment="1">
      <alignment horizontal="center" vertical="center" wrapText="1"/>
    </xf>
    <xf numFmtId="1" fontId="7" fillId="12" borderId="38" xfId="6" applyNumberFormat="1" applyFont="1" applyFill="1" applyBorder="1" applyAlignment="1">
      <alignment horizontal="center" vertical="center" wrapText="1"/>
    </xf>
    <xf numFmtId="9" fontId="7" fillId="12" borderId="38" xfId="6" applyFont="1" applyFill="1" applyBorder="1" applyAlignment="1">
      <alignment horizontal="center" vertical="center" wrapText="1"/>
    </xf>
    <xf numFmtId="9" fontId="7" fillId="12" borderId="36" xfId="6" applyFont="1" applyFill="1" applyBorder="1" applyAlignment="1">
      <alignment horizontal="center" vertical="center" wrapText="1"/>
    </xf>
    <xf numFmtId="9" fontId="7" fillId="12" borderId="37" xfId="6" applyFont="1" applyFill="1" applyBorder="1" applyAlignment="1">
      <alignment horizontal="center" vertical="center" wrapText="1"/>
    </xf>
    <xf numFmtId="0" fontId="12" fillId="12" borderId="32" xfId="0" applyFont="1" applyFill="1" applyBorder="1"/>
    <xf numFmtId="164" fontId="7" fillId="12" borderId="38" xfId="1" applyNumberFormat="1" applyFont="1" applyFill="1" applyBorder="1" applyAlignment="1">
      <alignment horizontal="center" vertical="center" wrapText="1"/>
    </xf>
    <xf numFmtId="1" fontId="7" fillId="12" borderId="34" xfId="1" applyNumberFormat="1" applyFont="1" applyFill="1" applyBorder="1" applyAlignment="1" applyProtection="1">
      <alignment horizontal="center" vertical="center" wrapText="1"/>
    </xf>
    <xf numFmtId="0" fontId="12" fillId="2" borderId="37" xfId="0" applyFont="1" applyFill="1" applyBorder="1" applyAlignment="1">
      <alignment horizontal="center" vertical="center"/>
    </xf>
    <xf numFmtId="0" fontId="16" fillId="2" borderId="37" xfId="0" applyFont="1" applyFill="1" applyBorder="1" applyAlignment="1">
      <alignment horizontal="center" vertical="center" wrapText="1"/>
    </xf>
    <xf numFmtId="0" fontId="17" fillId="2" borderId="37" xfId="0" applyFont="1" applyFill="1" applyBorder="1" applyAlignment="1">
      <alignment horizontal="center" vertical="center" wrapText="1"/>
    </xf>
    <xf numFmtId="164" fontId="17" fillId="2" borderId="37" xfId="0" applyNumberFormat="1" applyFont="1" applyFill="1" applyBorder="1" applyAlignment="1">
      <alignment horizontal="center" vertical="center" wrapText="1"/>
    </xf>
    <xf numFmtId="164" fontId="17" fillId="2" borderId="37" xfId="0" applyNumberFormat="1" applyFont="1" applyFill="1" applyBorder="1" applyAlignment="1">
      <alignment horizontal="left" vertical="center" wrapText="1"/>
    </xf>
    <xf numFmtId="0" fontId="7" fillId="2" borderId="37" xfId="0" applyFont="1" applyFill="1" applyBorder="1" applyAlignment="1">
      <alignment horizontal="left" vertical="center" wrapText="1"/>
    </xf>
    <xf numFmtId="3" fontId="7" fillId="2" borderId="37" xfId="0" applyNumberFormat="1" applyFont="1" applyFill="1" applyBorder="1" applyAlignment="1">
      <alignment horizontal="center" vertical="center" wrapText="1"/>
    </xf>
    <xf numFmtId="1" fontId="7" fillId="2" borderId="34" xfId="1" applyNumberFormat="1" applyFont="1" applyFill="1" applyBorder="1" applyAlignment="1">
      <alignment horizontal="center" vertical="center" wrapText="1"/>
    </xf>
    <xf numFmtId="1" fontId="7" fillId="2" borderId="38" xfId="1" applyNumberFormat="1" applyFont="1" applyFill="1" applyBorder="1" applyAlignment="1" applyProtection="1">
      <alignment horizontal="center" vertical="center" wrapText="1"/>
    </xf>
    <xf numFmtId="1" fontId="7" fillId="2" borderId="38" xfId="1" applyNumberFormat="1" applyFont="1" applyFill="1" applyBorder="1" applyAlignment="1">
      <alignment horizontal="center" vertical="center" wrapText="1"/>
    </xf>
    <xf numFmtId="1" fontId="7" fillId="2" borderId="36" xfId="1" applyNumberFormat="1" applyFont="1" applyFill="1" applyBorder="1" applyAlignment="1">
      <alignment horizontal="center" vertical="center" wrapText="1"/>
    </xf>
    <xf numFmtId="1" fontId="7" fillId="2" borderId="37" xfId="1" applyNumberFormat="1" applyFont="1" applyFill="1" applyBorder="1" applyAlignment="1">
      <alignment horizontal="center" vertical="center" wrapText="1"/>
    </xf>
    <xf numFmtId="9" fontId="7" fillId="2" borderId="37" xfId="1" applyNumberFormat="1" applyFont="1" applyFill="1" applyBorder="1" applyAlignment="1">
      <alignment horizontal="center" vertical="center" wrapText="1"/>
    </xf>
    <xf numFmtId="9" fontId="7" fillId="2" borderId="25" xfId="0" applyNumberFormat="1" applyFont="1" applyFill="1" applyBorder="1" applyAlignment="1">
      <alignment horizontal="justify" vertical="center" wrapText="1"/>
    </xf>
    <xf numFmtId="3" fontId="17" fillId="2" borderId="37" xfId="0" applyNumberFormat="1" applyFont="1" applyFill="1" applyBorder="1" applyAlignment="1">
      <alignment horizontal="center" vertical="center" wrapText="1"/>
    </xf>
    <xf numFmtId="0" fontId="17" fillId="2" borderId="34"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6" xfId="0" applyFont="1" applyFill="1" applyBorder="1" applyAlignment="1">
      <alignment horizontal="center" vertical="center"/>
    </xf>
    <xf numFmtId="0" fontId="12" fillId="2" borderId="0" xfId="0" applyFont="1" applyFill="1"/>
    <xf numFmtId="164" fontId="7" fillId="2" borderId="37" xfId="0" applyNumberFormat="1" applyFont="1" applyFill="1" applyBorder="1" applyAlignment="1">
      <alignment horizontal="left" vertical="center" wrapText="1"/>
    </xf>
    <xf numFmtId="3" fontId="7" fillId="2" borderId="37" xfId="0" applyNumberFormat="1" applyFont="1" applyFill="1" applyBorder="1" applyAlignment="1">
      <alignment horizontal="center" vertical="center"/>
    </xf>
    <xf numFmtId="1" fontId="7" fillId="2" borderId="38" xfId="1" applyNumberFormat="1" applyFont="1" applyFill="1" applyBorder="1" applyAlignment="1">
      <alignment horizontal="center" vertical="center"/>
    </xf>
    <xf numFmtId="1" fontId="7" fillId="2" borderId="36" xfId="1" applyNumberFormat="1" applyFont="1" applyFill="1" applyBorder="1" applyAlignment="1">
      <alignment horizontal="center" vertical="center"/>
    </xf>
    <xf numFmtId="1" fontId="7" fillId="2" borderId="37" xfId="1" applyNumberFormat="1" applyFont="1" applyFill="1" applyBorder="1" applyAlignment="1">
      <alignment horizontal="center" vertical="center"/>
    </xf>
    <xf numFmtId="1" fontId="7" fillId="2" borderId="38" xfId="6" applyNumberFormat="1" applyFont="1" applyFill="1" applyBorder="1" applyAlignment="1">
      <alignment horizontal="center" vertical="center"/>
    </xf>
    <xf numFmtId="9" fontId="7" fillId="2" borderId="38" xfId="6" applyFont="1" applyFill="1" applyBorder="1" applyAlignment="1">
      <alignment horizontal="center" vertical="center"/>
    </xf>
    <xf numFmtId="9" fontId="7" fillId="2" borderId="36" xfId="6" applyFont="1" applyFill="1" applyBorder="1" applyAlignment="1">
      <alignment horizontal="center" vertical="center"/>
    </xf>
    <xf numFmtId="9" fontId="7" fillId="2" borderId="37" xfId="6" applyFont="1" applyFill="1" applyBorder="1" applyAlignment="1">
      <alignment horizontal="center" vertical="center"/>
    </xf>
    <xf numFmtId="0" fontId="12" fillId="13" borderId="37" xfId="0" applyFont="1" applyFill="1" applyBorder="1" applyAlignment="1">
      <alignment horizontal="center" vertical="center"/>
    </xf>
    <xf numFmtId="0" fontId="16" fillId="13" borderId="37" xfId="0" applyFont="1" applyFill="1" applyBorder="1" applyAlignment="1">
      <alignment horizontal="center" vertical="center" wrapText="1"/>
    </xf>
    <xf numFmtId="0" fontId="17" fillId="13" borderId="37" xfId="0" applyFont="1" applyFill="1" applyBorder="1" applyAlignment="1">
      <alignment horizontal="center" vertical="center" wrapText="1"/>
    </xf>
    <xf numFmtId="164" fontId="17" fillId="13" borderId="37" xfId="0" applyNumberFormat="1" applyFont="1" applyFill="1" applyBorder="1" applyAlignment="1">
      <alignment horizontal="center" vertical="center" wrapText="1"/>
    </xf>
    <xf numFmtId="0" fontId="17" fillId="13" borderId="37" xfId="0" applyFont="1" applyFill="1" applyBorder="1" applyAlignment="1">
      <alignment horizontal="left" vertical="center" wrapText="1"/>
    </xf>
    <xf numFmtId="0" fontId="7" fillId="13" borderId="37" xfId="0" applyFont="1" applyFill="1" applyBorder="1" applyAlignment="1">
      <alignment horizontal="left" vertical="center" wrapText="1"/>
    </xf>
    <xf numFmtId="3" fontId="7" fillId="13" borderId="37" xfId="0" applyNumberFormat="1" applyFont="1" applyFill="1" applyBorder="1" applyAlignment="1">
      <alignment horizontal="center" vertical="center"/>
    </xf>
    <xf numFmtId="3" fontId="7" fillId="13" borderId="37" xfId="0" applyNumberFormat="1" applyFont="1" applyFill="1" applyBorder="1" applyAlignment="1">
      <alignment horizontal="center" vertical="center" wrapText="1"/>
    </xf>
    <xf numFmtId="1" fontId="7" fillId="13" borderId="34" xfId="1" applyNumberFormat="1" applyFont="1" applyFill="1" applyBorder="1" applyAlignment="1">
      <alignment horizontal="center" vertical="center"/>
    </xf>
    <xf numFmtId="1" fontId="7" fillId="13" borderId="38" xfId="1" applyNumberFormat="1" applyFont="1" applyFill="1" applyBorder="1" applyAlignment="1">
      <alignment horizontal="center" vertical="center"/>
    </xf>
    <xf numFmtId="1" fontId="7" fillId="13" borderId="36" xfId="1" applyNumberFormat="1" applyFont="1" applyFill="1" applyBorder="1" applyAlignment="1">
      <alignment horizontal="center" vertical="center"/>
    </xf>
    <xf numFmtId="1" fontId="7" fillId="13" borderId="37" xfId="1" applyNumberFormat="1" applyFont="1" applyFill="1" applyBorder="1" applyAlignment="1">
      <alignment horizontal="center" vertical="center"/>
    </xf>
    <xf numFmtId="9" fontId="7" fillId="13" borderId="37" xfId="1" applyNumberFormat="1" applyFont="1" applyFill="1" applyBorder="1" applyAlignment="1">
      <alignment horizontal="center" vertical="center" wrapText="1"/>
    </xf>
    <xf numFmtId="9" fontId="7" fillId="13" borderId="25" xfId="0" applyNumberFormat="1" applyFont="1" applyFill="1" applyBorder="1" applyAlignment="1">
      <alignment horizontal="justify" vertical="center" wrapText="1"/>
    </xf>
    <xf numFmtId="3" fontId="17" fillId="13" borderId="37" xfId="0" applyNumberFormat="1" applyFont="1" applyFill="1" applyBorder="1" applyAlignment="1">
      <alignment horizontal="center" vertical="center" wrapText="1"/>
    </xf>
    <xf numFmtId="0" fontId="17" fillId="13" borderId="34" xfId="0" applyFont="1" applyFill="1" applyBorder="1" applyAlignment="1">
      <alignment horizontal="center" vertical="center"/>
    </xf>
    <xf numFmtId="0" fontId="17" fillId="13" borderId="38" xfId="0" applyFont="1" applyFill="1" applyBorder="1" applyAlignment="1">
      <alignment horizontal="center" vertical="center"/>
    </xf>
    <xf numFmtId="0" fontId="17" fillId="13" borderId="36" xfId="0" applyFont="1" applyFill="1" applyBorder="1" applyAlignment="1">
      <alignment horizontal="center" vertical="center"/>
    </xf>
    <xf numFmtId="0" fontId="12" fillId="13" borderId="0" xfId="0" applyFont="1" applyFill="1"/>
    <xf numFmtId="0" fontId="12" fillId="13" borderId="32" xfId="0" applyFont="1" applyFill="1" applyBorder="1"/>
    <xf numFmtId="164" fontId="7" fillId="13" borderId="37" xfId="0" applyNumberFormat="1" applyFont="1" applyFill="1" applyBorder="1" applyAlignment="1">
      <alignment horizontal="left" vertical="center" wrapText="1"/>
    </xf>
    <xf numFmtId="164" fontId="17" fillId="13" borderId="37" xfId="0" applyNumberFormat="1" applyFont="1" applyFill="1" applyBorder="1" applyAlignment="1">
      <alignment horizontal="left" vertical="center" wrapText="1"/>
    </xf>
    <xf numFmtId="1" fontId="7" fillId="13" borderId="34" xfId="1" applyNumberFormat="1" applyFont="1" applyFill="1" applyBorder="1" applyAlignment="1">
      <alignment horizontal="center" vertical="center" wrapText="1"/>
    </xf>
    <xf numFmtId="1" fontId="7" fillId="13" borderId="38" xfId="1" applyNumberFormat="1" applyFont="1" applyFill="1" applyBorder="1" applyAlignment="1" applyProtection="1">
      <alignment horizontal="center" vertical="center" wrapText="1"/>
    </xf>
    <xf numFmtId="1" fontId="7" fillId="13" borderId="38" xfId="1" applyNumberFormat="1" applyFont="1" applyFill="1" applyBorder="1" applyAlignment="1">
      <alignment horizontal="center" vertical="center" wrapText="1"/>
    </xf>
    <xf numFmtId="164" fontId="7" fillId="13" borderId="36" xfId="1" applyNumberFormat="1" applyFont="1" applyFill="1" applyBorder="1" applyAlignment="1">
      <alignment horizontal="center" vertical="center" wrapText="1"/>
    </xf>
    <xf numFmtId="164" fontId="7" fillId="13" borderId="37" xfId="1" applyNumberFormat="1" applyFont="1" applyFill="1" applyBorder="1" applyAlignment="1">
      <alignment horizontal="center" vertical="center" wrapText="1"/>
    </xf>
    <xf numFmtId="1" fontId="7" fillId="13" borderId="36" xfId="1" applyNumberFormat="1" applyFont="1" applyFill="1" applyBorder="1" applyAlignment="1">
      <alignment horizontal="center" vertical="center" wrapText="1"/>
    </xf>
    <xf numFmtId="1" fontId="7" fillId="13" borderId="37" xfId="1" applyNumberFormat="1" applyFont="1" applyFill="1" applyBorder="1" applyAlignment="1">
      <alignment horizontal="center" vertical="center" wrapText="1"/>
    </xf>
    <xf numFmtId="164" fontId="7" fillId="13" borderId="37" xfId="0" applyNumberFormat="1" applyFont="1" applyFill="1" applyBorder="1" applyAlignment="1">
      <alignment vertical="center" wrapText="1"/>
    </xf>
    <xf numFmtId="0" fontId="12" fillId="2" borderId="24" xfId="0" applyFont="1" applyFill="1" applyBorder="1"/>
    <xf numFmtId="164" fontId="7" fillId="2" borderId="37" xfId="0" applyNumberFormat="1" applyFont="1" applyFill="1" applyBorder="1" applyAlignment="1">
      <alignment vertical="center" wrapText="1"/>
    </xf>
    <xf numFmtId="164" fontId="7" fillId="2" borderId="36"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0" fontId="12" fillId="2" borderId="21" xfId="0" applyFont="1" applyFill="1" applyBorder="1"/>
    <xf numFmtId="0" fontId="12" fillId="2" borderId="38" xfId="0" applyFont="1" applyFill="1" applyBorder="1"/>
    <xf numFmtId="9" fontId="7" fillId="13" borderId="37" xfId="6" applyFont="1" applyFill="1" applyBorder="1" applyAlignment="1">
      <alignment horizontal="center" vertical="center" wrapText="1"/>
    </xf>
    <xf numFmtId="9" fontId="17" fillId="13" borderId="36" xfId="0" applyNumberFormat="1" applyFont="1" applyFill="1" applyBorder="1" applyAlignment="1">
      <alignment horizontal="center" vertical="center"/>
    </xf>
    <xf numFmtId="164" fontId="17" fillId="13" borderId="37" xfId="0" applyNumberFormat="1" applyFont="1" applyFill="1" applyBorder="1" applyAlignment="1">
      <alignment horizontal="center" vertical="center"/>
    </xf>
    <xf numFmtId="0" fontId="18" fillId="13" borderId="37" xfId="0" applyFont="1" applyFill="1" applyBorder="1" applyAlignment="1">
      <alignment horizontal="left" vertical="center" wrapText="1"/>
    </xf>
    <xf numFmtId="1" fontId="7" fillId="13" borderId="34" xfId="1" applyNumberFormat="1" applyFont="1" applyFill="1" applyBorder="1" applyAlignment="1" applyProtection="1">
      <alignment horizontal="center" vertical="center" wrapText="1"/>
    </xf>
    <xf numFmtId="164" fontId="7" fillId="13" borderId="38" xfId="1" applyNumberFormat="1" applyFont="1" applyFill="1" applyBorder="1" applyAlignment="1">
      <alignment horizontal="center" vertical="center" wrapText="1"/>
    </xf>
    <xf numFmtId="0" fontId="18" fillId="2" borderId="37" xfId="0" applyFont="1" applyFill="1" applyBorder="1" applyAlignment="1">
      <alignment horizontal="left" vertical="center" wrapText="1"/>
    </xf>
    <xf numFmtId="1" fontId="7" fillId="2" borderId="34" xfId="1" applyNumberFormat="1" applyFont="1" applyFill="1" applyBorder="1" applyAlignment="1" applyProtection="1">
      <alignment horizontal="center" vertical="center" wrapText="1"/>
    </xf>
    <xf numFmtId="9" fontId="7" fillId="13" borderId="37" xfId="0" applyNumberFormat="1" applyFont="1" applyFill="1" applyBorder="1" applyAlignment="1">
      <alignment horizontal="center" vertical="center" wrapText="1"/>
    </xf>
    <xf numFmtId="9" fontId="7" fillId="13" borderId="38" xfId="6" applyFont="1" applyFill="1" applyBorder="1" applyAlignment="1">
      <alignment horizontal="center" vertical="center" wrapText="1"/>
    </xf>
    <xf numFmtId="9" fontId="17" fillId="13" borderId="38" xfId="0" applyNumberFormat="1" applyFont="1" applyFill="1" applyBorder="1" applyAlignment="1">
      <alignment horizontal="center" vertical="center"/>
    </xf>
    <xf numFmtId="0" fontId="12" fillId="13" borderId="9" xfId="0" applyFont="1" applyFill="1" applyBorder="1"/>
    <xf numFmtId="0" fontId="12" fillId="13" borderId="33" xfId="0" applyFont="1" applyFill="1" applyBorder="1" applyAlignment="1">
      <alignment horizontal="center" vertical="center"/>
    </xf>
    <xf numFmtId="0" fontId="16" fillId="13" borderId="33" xfId="0" applyFont="1" applyFill="1" applyBorder="1" applyAlignment="1">
      <alignment horizontal="center" vertical="center" wrapText="1"/>
    </xf>
    <xf numFmtId="0" fontId="17" fillId="13" borderId="33" xfId="0" applyFont="1" applyFill="1" applyBorder="1" applyAlignment="1">
      <alignment horizontal="center" vertical="center" wrapText="1"/>
    </xf>
    <xf numFmtId="164" fontId="17" fillId="13" borderId="33" xfId="0" applyNumberFormat="1" applyFont="1" applyFill="1" applyBorder="1" applyAlignment="1">
      <alignment horizontal="center" vertical="center" wrapText="1"/>
    </xf>
    <xf numFmtId="164" fontId="17" fillId="13" borderId="33" xfId="0" applyNumberFormat="1" applyFont="1" applyFill="1" applyBorder="1" applyAlignment="1">
      <alignment horizontal="left" vertical="center" wrapText="1"/>
    </xf>
    <xf numFmtId="164" fontId="7" fillId="13" borderId="33" xfId="0" applyNumberFormat="1" applyFont="1" applyFill="1" applyBorder="1" applyAlignment="1">
      <alignment horizontal="left" vertical="center" wrapText="1"/>
    </xf>
    <xf numFmtId="3" fontId="7" fillId="13" borderId="33" xfId="0" applyNumberFormat="1" applyFont="1" applyFill="1" applyBorder="1" applyAlignment="1">
      <alignment horizontal="center" vertical="center" wrapText="1"/>
    </xf>
    <xf numFmtId="1" fontId="7" fillId="13" borderId="26" xfId="1" applyNumberFormat="1" applyFont="1" applyFill="1" applyBorder="1" applyAlignment="1">
      <alignment horizontal="center" vertical="center" wrapText="1"/>
    </xf>
    <xf numFmtId="1" fontId="7" fillId="13" borderId="27" xfId="1" applyNumberFormat="1" applyFont="1" applyFill="1" applyBorder="1" applyAlignment="1">
      <alignment horizontal="center" vertical="center" wrapText="1"/>
    </xf>
    <xf numFmtId="1" fontId="7" fillId="13" borderId="28" xfId="1" applyNumberFormat="1" applyFont="1" applyFill="1" applyBorder="1" applyAlignment="1">
      <alignment horizontal="center" vertical="center" wrapText="1"/>
    </xf>
    <xf numFmtId="1" fontId="7" fillId="13" borderId="33" xfId="1" applyNumberFormat="1" applyFont="1" applyFill="1" applyBorder="1" applyAlignment="1">
      <alignment horizontal="center" vertical="center" wrapText="1"/>
    </xf>
    <xf numFmtId="9" fontId="7" fillId="13" borderId="46" xfId="1" applyNumberFormat="1" applyFont="1" applyFill="1" applyBorder="1" applyAlignment="1">
      <alignment horizontal="center" vertical="center" wrapText="1"/>
    </xf>
    <xf numFmtId="9" fontId="7" fillId="13" borderId="35" xfId="0" applyNumberFormat="1" applyFont="1" applyFill="1" applyBorder="1" applyAlignment="1">
      <alignment horizontal="justify" vertical="center" wrapText="1"/>
    </xf>
    <xf numFmtId="0" fontId="17" fillId="13" borderId="26" xfId="0" applyFont="1" applyFill="1" applyBorder="1" applyAlignment="1">
      <alignment horizontal="center" vertical="center"/>
    </xf>
    <xf numFmtId="0" fontId="17" fillId="13" borderId="27" xfId="0" applyFont="1" applyFill="1" applyBorder="1" applyAlignment="1">
      <alignment horizontal="center" vertical="center"/>
    </xf>
    <xf numFmtId="0" fontId="17" fillId="13" borderId="28" xfId="0" applyFont="1" applyFill="1" applyBorder="1" applyAlignment="1">
      <alignment horizontal="center" vertical="center"/>
    </xf>
    <xf numFmtId="164" fontId="17" fillId="2" borderId="46" xfId="0" applyNumberFormat="1" applyFont="1" applyFill="1" applyBorder="1" applyAlignment="1">
      <alignment horizontal="left" vertical="center" wrapText="1"/>
    </xf>
    <xf numFmtId="164" fontId="7" fillId="2" borderId="46" xfId="0" applyNumberFormat="1" applyFont="1" applyFill="1" applyBorder="1" applyAlignment="1">
      <alignment horizontal="left" vertical="center" wrapText="1"/>
    </xf>
    <xf numFmtId="3" fontId="7" fillId="2" borderId="46" xfId="0" applyNumberFormat="1" applyFont="1" applyFill="1" applyBorder="1" applyAlignment="1">
      <alignment horizontal="center" vertical="center" wrapText="1"/>
    </xf>
    <xf numFmtId="1" fontId="7" fillId="2" borderId="40" xfId="1" applyNumberFormat="1" applyFont="1" applyFill="1" applyBorder="1" applyAlignment="1">
      <alignment horizontal="center" vertical="center" wrapText="1"/>
    </xf>
    <xf numFmtId="1" fontId="7" fillId="2" borderId="41" xfId="1" applyNumberFormat="1" applyFont="1" applyFill="1" applyBorder="1" applyAlignment="1">
      <alignment horizontal="center" vertical="center" wrapText="1"/>
    </xf>
    <xf numFmtId="1" fontId="7" fillId="2" borderId="47" xfId="1" applyNumberFormat="1" applyFont="1" applyFill="1" applyBorder="1" applyAlignment="1">
      <alignment horizontal="center" vertical="center" wrapText="1"/>
    </xf>
    <xf numFmtId="1" fontId="7" fillId="2" borderId="46" xfId="1" applyNumberFormat="1" applyFont="1" applyFill="1" applyBorder="1" applyAlignment="1">
      <alignment horizontal="center" vertical="center" wrapText="1"/>
    </xf>
    <xf numFmtId="9" fontId="7" fillId="2" borderId="45" xfId="0" applyNumberFormat="1" applyFont="1" applyFill="1" applyBorder="1" applyAlignment="1">
      <alignment horizontal="justify" vertical="center" wrapText="1"/>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7" xfId="0" applyFont="1" applyFill="1" applyBorder="1" applyAlignment="1">
      <alignment horizontal="center" vertical="center"/>
    </xf>
    <xf numFmtId="0" fontId="12" fillId="2" borderId="46" xfId="0" applyFont="1" applyFill="1" applyBorder="1" applyAlignment="1">
      <alignment horizontal="center" vertical="center"/>
    </xf>
    <xf numFmtId="164" fontId="17" fillId="2" borderId="46" xfId="0" applyNumberFormat="1" applyFont="1" applyFill="1" applyBorder="1" applyAlignment="1">
      <alignment horizontal="center" vertical="center" wrapText="1"/>
    </xf>
    <xf numFmtId="1" fontId="7" fillId="2" borderId="34" xfId="1" applyNumberFormat="1" applyFont="1" applyFill="1" applyBorder="1" applyAlignment="1">
      <alignment horizontal="center" vertical="center"/>
    </xf>
    <xf numFmtId="164" fontId="7" fillId="13" borderId="38" xfId="1" applyNumberFormat="1" applyFont="1" applyFill="1" applyBorder="1" applyAlignment="1">
      <alignment horizontal="center" vertical="center"/>
    </xf>
    <xf numFmtId="9" fontId="7" fillId="13" borderId="25" xfId="0" applyNumberFormat="1" applyFont="1" applyFill="1" applyBorder="1" applyAlignment="1">
      <alignment horizontal="justify" vertical="center"/>
    </xf>
    <xf numFmtId="2" fontId="7" fillId="13" borderId="38" xfId="1" applyNumberFormat="1" applyFont="1" applyFill="1" applyBorder="1" applyAlignment="1">
      <alignment horizontal="center" vertical="center"/>
    </xf>
    <xf numFmtId="1" fontId="7" fillId="13" borderId="38" xfId="6" applyNumberFormat="1" applyFont="1" applyFill="1" applyBorder="1" applyAlignment="1">
      <alignment horizontal="center" vertical="center"/>
    </xf>
    <xf numFmtId="9" fontId="7" fillId="13" borderId="38" xfId="6" applyFont="1" applyFill="1" applyBorder="1" applyAlignment="1">
      <alignment horizontal="center" vertical="center"/>
    </xf>
    <xf numFmtId="9" fontId="7" fillId="13" borderId="36" xfId="6" applyFont="1" applyFill="1" applyBorder="1" applyAlignment="1">
      <alignment horizontal="center" vertical="center"/>
    </xf>
    <xf numFmtId="9" fontId="7" fillId="13" borderId="37" xfId="6" applyFont="1" applyFill="1" applyBorder="1" applyAlignment="1">
      <alignment horizontal="center" vertical="center"/>
    </xf>
    <xf numFmtId="0" fontId="12" fillId="13" borderId="24" xfId="0" applyFont="1" applyFill="1" applyBorder="1"/>
    <xf numFmtId="0" fontId="12" fillId="13" borderId="21" xfId="0" applyFont="1" applyFill="1" applyBorder="1"/>
    <xf numFmtId="0" fontId="12" fillId="13" borderId="38" xfId="0" applyFont="1" applyFill="1" applyBorder="1"/>
    <xf numFmtId="0" fontId="0" fillId="12" borderId="0" xfId="0" applyFill="1" applyAlignment="1">
      <alignment horizontal="center" vertical="center"/>
    </xf>
    <xf numFmtId="0" fontId="0" fillId="2" borderId="0" xfId="0" applyFill="1" applyAlignment="1">
      <alignment horizontal="center" vertical="center"/>
    </xf>
    <xf numFmtId="0" fontId="0" fillId="13" borderId="0" xfId="0" applyFill="1" applyAlignment="1">
      <alignment horizontal="center" vertical="center"/>
    </xf>
    <xf numFmtId="164" fontId="17" fillId="2" borderId="37" xfId="0" applyNumberFormat="1" applyFont="1" applyFill="1" applyBorder="1" applyAlignment="1">
      <alignment horizontal="center" vertical="center"/>
    </xf>
    <xf numFmtId="9" fontId="7" fillId="2" borderId="25" xfId="0" applyNumberFormat="1" applyFont="1" applyFill="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9" fillId="11" borderId="39" xfId="0" applyFont="1" applyFill="1" applyBorder="1" applyAlignment="1">
      <alignment horizontal="center" vertical="center" wrapText="1"/>
    </xf>
    <xf numFmtId="0" fontId="19" fillId="11" borderId="37" xfId="0" applyFont="1" applyFill="1" applyBorder="1" applyAlignment="1">
      <alignment horizontal="center" vertical="center" wrapText="1"/>
    </xf>
    <xf numFmtId="0" fontId="21" fillId="11" borderId="39" xfId="0" applyFont="1" applyFill="1" applyBorder="1" applyAlignment="1">
      <alignment horizontal="center" vertical="center" wrapText="1"/>
    </xf>
    <xf numFmtId="0" fontId="21" fillId="11" borderId="37" xfId="0" applyFont="1" applyFill="1" applyBorder="1" applyAlignment="1">
      <alignment horizontal="center" vertical="center" wrapText="1"/>
    </xf>
    <xf numFmtId="0" fontId="11" fillId="0" borderId="38" xfId="0" applyFont="1" applyBorder="1" applyAlignment="1">
      <alignment horizontal="left" vertical="center" wrapText="1"/>
    </xf>
    <xf numFmtId="0" fontId="11" fillId="0" borderId="36" xfId="0" applyFont="1" applyBorder="1" applyAlignment="1">
      <alignment horizontal="left" vertical="center" wrapText="1"/>
    </xf>
    <xf numFmtId="0" fontId="19" fillId="11" borderId="38" xfId="0" applyFont="1" applyFill="1" applyBorder="1" applyAlignment="1">
      <alignment horizontal="center" vertical="center" wrapText="1"/>
    </xf>
    <xf numFmtId="0" fontId="19" fillId="11" borderId="36" xfId="0" applyFont="1" applyFill="1" applyBorder="1" applyAlignment="1">
      <alignment horizontal="center" vertical="center" wrapText="1"/>
    </xf>
    <xf numFmtId="0" fontId="11" fillId="0" borderId="41" xfId="0" applyFont="1" applyBorder="1" applyAlignment="1">
      <alignment horizontal="left" vertical="center" wrapText="1"/>
    </xf>
    <xf numFmtId="0" fontId="11" fillId="0" borderId="47" xfId="0" applyFont="1" applyBorder="1" applyAlignment="1">
      <alignment horizontal="left" vertical="center" wrapText="1"/>
    </xf>
    <xf numFmtId="14" fontId="20" fillId="11" borderId="11" xfId="0" applyNumberFormat="1" applyFont="1" applyFill="1" applyBorder="1" applyAlignment="1">
      <alignment horizontal="left" vertical="center"/>
    </xf>
    <xf numFmtId="14" fontId="20" fillId="11" borderId="19" xfId="0" applyNumberFormat="1" applyFont="1" applyFill="1" applyBorder="1" applyAlignment="1">
      <alignment horizontal="left" vertical="center" wrapText="1"/>
    </xf>
    <xf numFmtId="14" fontId="20" fillId="11" borderId="12" xfId="0" applyNumberFormat="1" applyFont="1" applyFill="1" applyBorder="1" applyAlignment="1">
      <alignment horizontal="left" vertical="center"/>
    </xf>
    <xf numFmtId="0" fontId="19" fillId="11" borderId="25"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19" fillId="11" borderId="10" xfId="0" applyFont="1" applyFill="1" applyBorder="1" applyAlignment="1">
      <alignment horizontal="left" vertical="center"/>
    </xf>
    <xf numFmtId="0" fontId="19" fillId="11" borderId="11" xfId="0" applyFont="1" applyFill="1" applyBorder="1" applyAlignment="1">
      <alignment horizontal="left" vertical="center"/>
    </xf>
    <xf numFmtId="0" fontId="19" fillId="11" borderId="39" xfId="0" applyFont="1" applyFill="1" applyBorder="1" applyAlignment="1">
      <alignment horizontal="center" vertical="center"/>
    </xf>
    <xf numFmtId="0" fontId="19" fillId="11" borderId="37" xfId="0" applyFont="1" applyFill="1" applyBorder="1" applyAlignment="1">
      <alignment horizontal="center" vertical="center"/>
    </xf>
    <xf numFmtId="0" fontId="21" fillId="11" borderId="18"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21" fillId="11" borderId="20" xfId="0" applyFont="1" applyFill="1" applyBorder="1" applyAlignment="1">
      <alignment horizontal="center" vertical="center" wrapText="1"/>
    </xf>
    <xf numFmtId="0" fontId="23" fillId="11" borderId="18" xfId="0" applyFont="1" applyFill="1" applyBorder="1" applyAlignment="1">
      <alignment horizontal="center" vertical="center" wrapText="1"/>
    </xf>
    <xf numFmtId="0" fontId="23" fillId="11" borderId="19" xfId="0" applyFont="1" applyFill="1" applyBorder="1" applyAlignment="1">
      <alignment horizontal="center" vertical="center" wrapText="1"/>
    </xf>
    <xf numFmtId="0" fontId="23" fillId="11" borderId="20" xfId="0" applyFont="1" applyFill="1" applyBorder="1" applyAlignment="1">
      <alignment horizontal="center" vertical="center" wrapText="1"/>
    </xf>
    <xf numFmtId="0" fontId="19" fillId="11" borderId="34" xfId="0" applyFont="1" applyFill="1" applyBorder="1" applyAlignment="1">
      <alignment horizontal="center" vertical="center" wrapText="1"/>
    </xf>
    <xf numFmtId="0" fontId="24" fillId="11"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7" fillId="14" borderId="34" xfId="0" applyFont="1" applyFill="1" applyBorder="1" applyAlignment="1">
      <alignment horizontal="center" vertical="center"/>
    </xf>
    <xf numFmtId="0" fontId="12" fillId="3" borderId="0" xfId="0" applyFont="1" applyFill="1"/>
  </cellXfs>
  <cellStyles count="7">
    <cellStyle name="Millares" xfId="1" builtinId="3"/>
    <cellStyle name="Millares 2" xfId="2" xr:uid="{00000000-0005-0000-0000-000001000000}"/>
    <cellStyle name="Normal" xfId="0" builtinId="0"/>
    <cellStyle name="Normal 2" xfId="3" xr:uid="{00000000-0005-0000-0000-000003000000}"/>
    <cellStyle name="Normal 3" xfId="4" xr:uid="{00000000-0005-0000-0000-000004000000}"/>
    <cellStyle name="Normal 5" xfId="5" xr:uid="{00000000-0005-0000-0000-000005000000}"/>
    <cellStyle name="Porcentaje" xfId="6" builtinId="5"/>
  </cellStyles>
  <dxfs count="9">
    <dxf>
      <font>
        <color theme="0"/>
      </font>
      <fill>
        <patternFill>
          <bgColor rgb="FFC00000"/>
        </patternFill>
      </fill>
    </dxf>
    <dxf>
      <fill>
        <patternFill>
          <bgColor theme="7"/>
        </patternFill>
      </fill>
    </dxf>
    <dxf>
      <fill>
        <patternFill>
          <bgColor theme="9" tint="0.39994506668294322"/>
        </patternFill>
      </fill>
    </dxf>
    <dxf>
      <fill>
        <patternFill>
          <bgColor theme="5" tint="-0.24994659260841701"/>
        </patternFill>
      </fill>
    </dxf>
    <dxf>
      <font>
        <color theme="0"/>
      </font>
    </dxf>
    <dxf>
      <font>
        <color theme="9" tint="0.39994506668294322"/>
      </font>
      <fill>
        <patternFill>
          <bgColor theme="9" tint="0.39994506668294322"/>
        </patternFill>
      </fill>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600">
                <a:solidFill>
                  <a:sysClr val="windowText" lastClr="000000"/>
                </a:solidFill>
                <a:latin typeface="+mn-lt"/>
              </a:rPr>
              <a:t>AVANCE</a:t>
            </a:r>
            <a:r>
              <a:rPr lang="es-CO" sz="1600" baseline="0">
                <a:solidFill>
                  <a:sysClr val="windowText" lastClr="000000"/>
                </a:solidFill>
                <a:latin typeface="+mn-lt"/>
              </a:rPr>
              <a:t> DE CUMPLIMIENTO MIPG</a:t>
            </a:r>
            <a:endParaRPr lang="es-CO" sz="1600">
              <a:solidFill>
                <a:sysClr val="windowText" lastClr="000000"/>
              </a:solidFill>
              <a:latin typeface="+mn-lt"/>
            </a:endParaRPr>
          </a:p>
        </c:rich>
      </c:tx>
      <c:layout>
        <c:manualLayout>
          <c:xMode val="edge"/>
          <c:yMode val="edge"/>
          <c:x val="0.28950828999135847"/>
          <c:y val="1.9028272931681585E-2"/>
        </c:manualLayout>
      </c:layout>
      <c:overlay val="0"/>
      <c:spPr>
        <a:noFill/>
        <a:ln w="25400">
          <a:noFill/>
        </a:ln>
      </c:spPr>
    </c:title>
    <c:autoTitleDeleted val="0"/>
    <c:plotArea>
      <c:layout>
        <c:manualLayout>
          <c:layoutTarget val="inner"/>
          <c:xMode val="edge"/>
          <c:yMode val="edge"/>
          <c:x val="0.26430142616645058"/>
          <c:y val="0.19969774688113875"/>
          <c:w val="0.49396466176321036"/>
          <c:h val="0.79902486922602101"/>
        </c:manualLayout>
      </c:layout>
      <c:doughnutChart>
        <c:varyColors val="1"/>
        <c:ser>
          <c:idx val="0"/>
          <c:order val="0"/>
          <c:tx>
            <c:v>BASE</c:v>
          </c:tx>
          <c:dPt>
            <c:idx val="0"/>
            <c:bubble3D val="0"/>
            <c:extLst>
              <c:ext xmlns:c16="http://schemas.microsoft.com/office/drawing/2014/chart" uri="{C3380CC4-5D6E-409C-BE32-E72D297353CC}">
                <c16:uniqueId val="{00000000-69CD-4C91-A024-99F3B4265949}"/>
              </c:ext>
            </c:extLst>
          </c:dPt>
          <c:dPt>
            <c:idx val="1"/>
            <c:bubble3D val="0"/>
            <c:extLst>
              <c:ext xmlns:c16="http://schemas.microsoft.com/office/drawing/2014/chart" uri="{C3380CC4-5D6E-409C-BE32-E72D297353CC}">
                <c16:uniqueId val="{00000001-69CD-4C91-A024-99F3B4265949}"/>
              </c:ext>
            </c:extLst>
          </c:dPt>
          <c:dPt>
            <c:idx val="2"/>
            <c:bubble3D val="0"/>
            <c:extLst>
              <c:ext xmlns:c16="http://schemas.microsoft.com/office/drawing/2014/chart" uri="{C3380CC4-5D6E-409C-BE32-E72D297353CC}">
                <c16:uniqueId val="{00000002-69CD-4C91-A024-99F3B4265949}"/>
              </c:ext>
            </c:extLst>
          </c:dPt>
          <c:dPt>
            <c:idx val="3"/>
            <c:bubble3D val="0"/>
            <c:extLst>
              <c:ext xmlns:c16="http://schemas.microsoft.com/office/drawing/2014/chart" uri="{C3380CC4-5D6E-409C-BE32-E72D297353CC}">
                <c16:uniqueId val="{00000003-69CD-4C91-A024-99F3B4265949}"/>
              </c:ext>
            </c:extLst>
          </c:dPt>
          <c:dPt>
            <c:idx val="4"/>
            <c:bubble3D val="0"/>
            <c:spPr>
              <a:noFill/>
            </c:spPr>
            <c:extLst>
              <c:ext xmlns:c16="http://schemas.microsoft.com/office/drawing/2014/chart" uri="{C3380CC4-5D6E-409C-BE32-E72D297353CC}">
                <c16:uniqueId val="{00000004-69CD-4C91-A024-99F3B4265949}"/>
              </c:ext>
            </c:extLst>
          </c:dPt>
          <c:val>
            <c:numRef>
              <c:f>TABLAS!$H$5:$H$9</c:f>
              <c:numCache>
                <c:formatCode>0%</c:formatCode>
                <c:ptCount val="5"/>
                <c:pt idx="0">
                  <c:v>0.5</c:v>
                </c:pt>
                <c:pt idx="1">
                  <c:v>0.2</c:v>
                </c:pt>
                <c:pt idx="2">
                  <c:v>0.2</c:v>
                </c:pt>
                <c:pt idx="3">
                  <c:v>0.1</c:v>
                </c:pt>
                <c:pt idx="4">
                  <c:v>0.99999999999999989</c:v>
                </c:pt>
              </c:numCache>
            </c:numRef>
          </c:val>
          <c:extLst>
            <c:ext xmlns:c16="http://schemas.microsoft.com/office/drawing/2014/chart" uri="{C3380CC4-5D6E-409C-BE32-E72D297353CC}">
              <c16:uniqueId val="{00000005-69CD-4C91-A024-99F3B4265949}"/>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spPr>
            <a:noFill/>
            <a:effectLst>
              <a:outerShdw blurRad="50800" dist="50800" dir="5400000" algn="ctr" rotWithShape="0">
                <a:srgbClr val="000000">
                  <a:alpha val="0"/>
                </a:srgbClr>
              </a:outerShdw>
            </a:effectLst>
          </c:spPr>
          <c:dPt>
            <c:idx val="0"/>
            <c:bubble3D val="0"/>
            <c:extLst>
              <c:ext xmlns:c16="http://schemas.microsoft.com/office/drawing/2014/chart" uri="{C3380CC4-5D6E-409C-BE32-E72D297353CC}">
                <c16:uniqueId val="{00000006-69CD-4C91-A024-99F3B4265949}"/>
              </c:ext>
            </c:extLst>
          </c:dPt>
          <c:dPt>
            <c:idx val="1"/>
            <c:bubble3D val="0"/>
            <c:spPr>
              <a:solidFill>
                <a:schemeClr val="tx1"/>
              </a:solidFill>
              <a:effectLst>
                <a:outerShdw blurRad="50800" dist="50800" dir="5400000" algn="ctr" rotWithShape="0">
                  <a:srgbClr val="000000">
                    <a:alpha val="0"/>
                  </a:srgbClr>
                </a:outerShdw>
              </a:effectLst>
            </c:spPr>
            <c:extLst>
              <c:ext xmlns:c16="http://schemas.microsoft.com/office/drawing/2014/chart" uri="{C3380CC4-5D6E-409C-BE32-E72D297353CC}">
                <c16:uniqueId val="{00000007-69CD-4C91-A024-99F3B4265949}"/>
              </c:ext>
            </c:extLst>
          </c:dPt>
          <c:dPt>
            <c:idx val="2"/>
            <c:bubble3D val="0"/>
            <c:explosion val="4"/>
            <c:extLst>
              <c:ext xmlns:c16="http://schemas.microsoft.com/office/drawing/2014/chart" uri="{C3380CC4-5D6E-409C-BE32-E72D297353CC}">
                <c16:uniqueId val="{00000008-69CD-4C91-A024-99F3B4265949}"/>
              </c:ext>
            </c:extLst>
          </c:dPt>
          <c:val>
            <c:numRef>
              <c:f>TABLAS!$H$13:$H$15</c:f>
              <c:numCache>
                <c:formatCode>0%</c:formatCode>
                <c:ptCount val="3"/>
                <c:pt idx="0">
                  <c:v>0</c:v>
                </c:pt>
                <c:pt idx="1">
                  <c:v>1.4999999999999999E-2</c:v>
                </c:pt>
                <c:pt idx="2">
                  <c:v>0</c:v>
                </c:pt>
              </c:numCache>
            </c:numRef>
          </c:val>
          <c:extLst>
            <c:ext xmlns:c16="http://schemas.microsoft.com/office/drawing/2014/chart" uri="{C3380CC4-5D6E-409C-BE32-E72D297353CC}">
              <c16:uniqueId val="{00000009-69CD-4C91-A024-99F3B4265949}"/>
            </c:ext>
          </c:extLst>
        </c:ser>
        <c:dLbls>
          <c:showLegendKey val="0"/>
          <c:showVal val="0"/>
          <c:showCatName val="0"/>
          <c:showSerName val="0"/>
          <c:showPercent val="0"/>
          <c:showBubbleSize val="0"/>
          <c:showLeaderLines val="1"/>
        </c:dLbls>
        <c:firstSliceAng val="270"/>
      </c:pieChart>
      <c:spPr>
        <a:noFill/>
        <a:ln w="25400">
          <a:noFill/>
        </a:ln>
      </c:spPr>
    </c:plotArea>
    <c:plotVisOnly val="1"/>
    <c:dispBlanksAs val="gap"/>
    <c:showDLblsOverMax val="0"/>
  </c:chart>
  <c:spPr>
    <a:solidFill>
      <a:schemeClr val="bg1"/>
    </a:solidFill>
    <a:ln>
      <a:solidFill>
        <a:schemeClr val="tx1">
          <a:lumMod val="65000"/>
          <a:lumOff val="35000"/>
        </a:schemeClr>
      </a:solidFill>
    </a:ln>
    <a:effectLst/>
  </c:spPr>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451185</xdr:colOff>
      <xdr:row>1</xdr:row>
      <xdr:rowOff>200527</xdr:rowOff>
    </xdr:from>
    <xdr:to>
      <xdr:col>3</xdr:col>
      <xdr:colOff>6393</xdr:colOff>
      <xdr:row>4</xdr:row>
      <xdr:rowOff>160421</xdr:rowOff>
    </xdr:to>
    <xdr:pic>
      <xdr:nvPicPr>
        <xdr:cNvPr id="3" name="Imagen 3">
          <a:extLst>
            <a:ext uri="{FF2B5EF4-FFF2-40B4-BE49-F238E27FC236}">
              <a16:creationId xmlns:a16="http://schemas.microsoft.com/office/drawing/2014/main" id="{DFFE5540-2AE3-4483-B5C8-C76403FCBF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790" y="401053"/>
          <a:ext cx="1750971" cy="832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676275</xdr:colOff>
      <xdr:row>3</xdr:row>
      <xdr:rowOff>9525</xdr:rowOff>
    </xdr:from>
    <xdr:to>
      <xdr:col>15</xdr:col>
      <xdr:colOff>762000</xdr:colOff>
      <xdr:row>17</xdr:row>
      <xdr:rowOff>123825</xdr:rowOff>
    </xdr:to>
    <xdr:graphicFrame macro="">
      <xdr:nvGraphicFramePr>
        <xdr:cNvPr id="2100" name="Gráfico 1">
          <a:extLst>
            <a:ext uri="{FF2B5EF4-FFF2-40B4-BE49-F238E27FC236}">
              <a16:creationId xmlns:a16="http://schemas.microsoft.com/office/drawing/2014/main" id="{7B2A997A-C49F-27F2-9D80-E2FAB512C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0.29347</cdr:x>
      <cdr:y>0.07115</cdr:y>
    </cdr:from>
    <cdr:to>
      <cdr:x>0.72072</cdr:x>
      <cdr:y>0.1363</cdr:y>
    </cdr:to>
    <cdr:sp macro="" textlink="">
      <cdr:nvSpPr>
        <cdr:cNvPr id="4" name="Rectángulo 3"/>
        <cdr:cNvSpPr/>
      </cdr:nvSpPr>
      <cdr:spPr>
        <a:xfrm xmlns:a="http://schemas.openxmlformats.org/drawingml/2006/main">
          <a:off x="3560971" y="344090"/>
          <a:ext cx="5184227" cy="3117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16561E1C-E805-4E63-BF71-541FDB91965E}" type="TxLink">
            <a:rPr lang="en-US" sz="1600" b="1" i="0" u="none" strike="noStrike">
              <a:solidFill>
                <a:schemeClr val="tx1">
                  <a:lumMod val="75000"/>
                  <a:lumOff val="25000"/>
                </a:schemeClr>
              </a:solidFill>
              <a:latin typeface="+mn-lt"/>
              <a:cs typeface="Calibri"/>
            </a:rPr>
            <a:pPr algn="ctr"/>
            <a:t>IMCT</a:t>
          </a:fld>
          <a:endParaRPr lang="es-CO" b="1">
            <a:solidFill>
              <a:schemeClr val="tx1">
                <a:lumMod val="75000"/>
                <a:lumOff val="25000"/>
              </a:schemeClr>
            </a:solidFill>
            <a:latin typeface="+mn-lt"/>
          </a:endParaRPr>
        </a:p>
      </cdr:txBody>
    </cdr:sp>
  </cdr:relSizeAnchor>
  <cdr:relSizeAnchor xmlns:cdr="http://schemas.openxmlformats.org/drawingml/2006/chartDrawing">
    <cdr:from>
      <cdr:x>0.49019</cdr:x>
      <cdr:y>0.66896</cdr:y>
    </cdr:from>
    <cdr:to>
      <cdr:x>0.55624</cdr:x>
      <cdr:y>0.73571</cdr:y>
    </cdr:to>
    <cdr:sp macro="" textlink="TABLAS!$F$51">
      <cdr:nvSpPr>
        <cdr:cNvPr id="6" name="Rectángulo 5"/>
        <cdr:cNvSpPr/>
      </cdr:nvSpPr>
      <cdr:spPr>
        <a:xfrm xmlns:a="http://schemas.openxmlformats.org/drawingml/2006/main">
          <a:off x="5027060" y="3345089"/>
          <a:ext cx="677359" cy="340890"/>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02051694-D99F-4F7A-8F35-7A70A4209CB5}" type="TxLink">
            <a:rPr lang="en-US" sz="1200" b="1" i="0" u="none" strike="noStrike">
              <a:solidFill>
                <a:schemeClr val="bg1"/>
              </a:solidFill>
              <a:latin typeface="Arial"/>
              <a:cs typeface="Arial"/>
            </a:rPr>
            <a:pPr algn="ctr"/>
            <a:t> </a:t>
          </a:fld>
          <a:endParaRPr lang="es-CO" sz="3600">
            <a:solidFill>
              <a:schemeClr val="bg1"/>
            </a:solidFill>
            <a:latin typeface="+mn-lt"/>
          </a:endParaRPr>
        </a:p>
      </cdr:txBody>
    </cdr:sp>
  </cdr:relSizeAnchor>
  <cdr:relSizeAnchor xmlns:cdr="http://schemas.openxmlformats.org/drawingml/2006/chartDrawing">
    <cdr:from>
      <cdr:x>0.31346</cdr:x>
      <cdr:y>0.55532</cdr:y>
    </cdr:from>
    <cdr:to>
      <cdr:x>0.35532</cdr:x>
      <cdr:y>0.60029</cdr:y>
    </cdr:to>
    <cdr:sp macro="" textlink="">
      <cdr:nvSpPr>
        <cdr:cNvPr id="2" name="CuadroTexto 1"/>
        <cdr:cNvSpPr txBox="1"/>
      </cdr:nvSpPr>
      <cdr:spPr>
        <a:xfrm xmlns:a="http://schemas.openxmlformats.org/drawingml/2006/main">
          <a:off x="3806372" y="2803071"/>
          <a:ext cx="508000" cy="235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0%</a:t>
          </a:r>
        </a:p>
      </cdr:txBody>
    </cdr:sp>
  </cdr:relSizeAnchor>
  <cdr:relSizeAnchor xmlns:cdr="http://schemas.openxmlformats.org/drawingml/2006/chartDrawing">
    <cdr:from>
      <cdr:x>0.48938</cdr:x>
      <cdr:y>0.14563</cdr:y>
    </cdr:from>
    <cdr:to>
      <cdr:x>0.53424</cdr:x>
      <cdr:y>0.22217</cdr:y>
    </cdr:to>
    <cdr:sp macro="" textlink="">
      <cdr:nvSpPr>
        <cdr:cNvPr id="3" name="CuadroTexto 2"/>
        <cdr:cNvSpPr txBox="1"/>
      </cdr:nvSpPr>
      <cdr:spPr>
        <a:xfrm xmlns:a="http://schemas.openxmlformats.org/drawingml/2006/main">
          <a:off x="5938157" y="698499"/>
          <a:ext cx="544286" cy="37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50%</a:t>
          </a:r>
        </a:p>
      </cdr:txBody>
    </cdr:sp>
  </cdr:relSizeAnchor>
  <cdr:relSizeAnchor xmlns:cdr="http://schemas.openxmlformats.org/drawingml/2006/chartDrawing">
    <cdr:from>
      <cdr:x>0.68026</cdr:x>
      <cdr:y>0.54432</cdr:y>
    </cdr:from>
    <cdr:to>
      <cdr:x>0.74007</cdr:x>
      <cdr:y>0.61555</cdr:y>
    </cdr:to>
    <cdr:sp macro="" textlink="">
      <cdr:nvSpPr>
        <cdr:cNvPr id="7" name="CuadroTexto 1"/>
        <cdr:cNvSpPr txBox="1"/>
      </cdr:nvSpPr>
      <cdr:spPr>
        <a:xfrm xmlns:a="http://schemas.openxmlformats.org/drawingml/2006/main">
          <a:off x="8251370" y="27450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100 %</a:t>
          </a:r>
        </a:p>
      </cdr:txBody>
    </cdr:sp>
  </cdr:relSizeAnchor>
  <cdr:relSizeAnchor xmlns:cdr="http://schemas.openxmlformats.org/drawingml/2006/chartDrawing">
    <cdr:from>
      <cdr:x>0.5462</cdr:x>
      <cdr:y>0.15357</cdr:y>
    </cdr:from>
    <cdr:to>
      <cdr:x>0.60601</cdr:x>
      <cdr:y>0.22938</cdr:y>
    </cdr:to>
    <cdr:sp macro="" textlink="">
      <cdr:nvSpPr>
        <cdr:cNvPr id="12" name="CuadroTexto 1"/>
        <cdr:cNvSpPr txBox="1"/>
      </cdr:nvSpPr>
      <cdr:spPr>
        <a:xfrm xmlns:a="http://schemas.openxmlformats.org/drawingml/2006/main">
          <a:off x="6627585" y="740229"/>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60%</a:t>
          </a:r>
        </a:p>
      </cdr:txBody>
    </cdr:sp>
  </cdr:relSizeAnchor>
  <cdr:relSizeAnchor xmlns:cdr="http://schemas.openxmlformats.org/drawingml/2006/chartDrawing">
    <cdr:from>
      <cdr:x>0.6419</cdr:x>
      <cdr:y>0.31062</cdr:y>
    </cdr:from>
    <cdr:to>
      <cdr:x>0.7017</cdr:x>
      <cdr:y>0.38571</cdr:y>
    </cdr:to>
    <cdr:sp macro="" textlink="">
      <cdr:nvSpPr>
        <cdr:cNvPr id="13" name="CuadroTexto 1"/>
        <cdr:cNvSpPr txBox="1"/>
      </cdr:nvSpPr>
      <cdr:spPr>
        <a:xfrm xmlns:a="http://schemas.openxmlformats.org/drawingml/2006/main">
          <a:off x="7788729" y="15385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80%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C442" totalsRowShown="0" headerRowDxfId="8">
  <autoFilter ref="B2:C442" xr:uid="{00000000-0009-0000-0100-000001000000}"/>
  <tableColumns count="2">
    <tableColumn id="1" xr3:uid="{00000000-0010-0000-0000-000001000000}" name="Columna1" dataDxfId="7"/>
    <tableColumn id="2" xr3:uid="{00000000-0010-0000-0000-000002000000}" name="Columna2" dataDxfId="6"/>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V90"/>
  <sheetViews>
    <sheetView showGridLines="0" tabSelected="1" topLeftCell="J5" zoomScale="53" zoomScaleNormal="53" workbookViewId="0">
      <selection activeCell="AE86" sqref="AE86"/>
    </sheetView>
  </sheetViews>
  <sheetFormatPr baseColWidth="10" defaultColWidth="11.42578125" defaultRowHeight="15" x14ac:dyDescent="0.25"/>
  <cols>
    <col min="1" max="1" width="3.42578125" customWidth="1"/>
    <col min="2" max="2" width="11.42578125" style="134" customWidth="1"/>
    <col min="3" max="3" width="21.42578125" customWidth="1"/>
    <col min="4" max="4" width="41.42578125" customWidth="1"/>
    <col min="5" max="5" width="12.85546875" customWidth="1"/>
    <col min="6" max="6" width="92" style="135" customWidth="1"/>
    <col min="7" max="7" width="81.7109375" style="134" customWidth="1"/>
    <col min="8" max="8" width="13.7109375" customWidth="1"/>
    <col min="9" max="9" width="25.28515625" customWidth="1"/>
    <col min="10" max="10" width="12.7109375" customWidth="1"/>
    <col min="11" max="12" width="13.42578125" customWidth="1"/>
    <col min="13" max="13" width="11.85546875" customWidth="1"/>
    <col min="14" max="14" width="21.28515625" customWidth="1"/>
    <col min="15" max="15" width="22.7109375" customWidth="1"/>
    <col min="16" max="16" width="88" style="136" customWidth="1"/>
    <col min="17" max="17" width="40.85546875" customWidth="1"/>
    <col min="18" max="18" width="54.28515625" style="137" customWidth="1"/>
    <col min="19" max="22" width="8.140625" customWidth="1"/>
    <col min="23" max="36" width="11.42578125" customWidth="1"/>
  </cols>
  <sheetData>
    <row r="1" spans="2:36" ht="15.75" thickBot="1" x14ac:dyDescent="0.3"/>
    <row r="2" spans="2:36" s="138" customFormat="1" ht="23.25" customHeight="1" x14ac:dyDescent="0.35">
      <c r="B2" s="337" t="s">
        <v>0</v>
      </c>
      <c r="C2" s="338"/>
      <c r="D2" s="338"/>
      <c r="E2" s="338"/>
      <c r="F2" s="338"/>
      <c r="G2" s="338"/>
      <c r="H2" s="338"/>
      <c r="I2" s="338"/>
      <c r="J2" s="338"/>
      <c r="K2" s="338"/>
      <c r="L2" s="338"/>
      <c r="M2" s="338"/>
      <c r="N2" s="338"/>
      <c r="O2" s="338"/>
      <c r="P2" s="338"/>
      <c r="Q2" s="338"/>
      <c r="R2" s="321" t="s">
        <v>1</v>
      </c>
      <c r="S2" s="321"/>
      <c r="T2" s="321"/>
      <c r="U2" s="321"/>
      <c r="V2" s="322"/>
      <c r="AJ2" s="139"/>
    </row>
    <row r="3" spans="2:36" s="138" customFormat="1" ht="23.25" x14ac:dyDescent="0.35">
      <c r="B3" s="339"/>
      <c r="C3" s="340"/>
      <c r="D3" s="340"/>
      <c r="E3" s="340"/>
      <c r="F3" s="340"/>
      <c r="G3" s="340"/>
      <c r="H3" s="340"/>
      <c r="I3" s="340"/>
      <c r="J3" s="340"/>
      <c r="K3" s="340"/>
      <c r="L3" s="340"/>
      <c r="M3" s="340"/>
      <c r="N3" s="340"/>
      <c r="O3" s="340"/>
      <c r="P3" s="340"/>
      <c r="Q3" s="340"/>
      <c r="R3" s="327" t="s">
        <v>2</v>
      </c>
      <c r="S3" s="327"/>
      <c r="T3" s="327"/>
      <c r="U3" s="327"/>
      <c r="V3" s="328"/>
    </row>
    <row r="4" spans="2:36" s="138" customFormat="1" ht="23.25" x14ac:dyDescent="0.35">
      <c r="B4" s="339"/>
      <c r="C4" s="340"/>
      <c r="D4" s="340"/>
      <c r="E4" s="340"/>
      <c r="F4" s="340"/>
      <c r="G4" s="340"/>
      <c r="H4" s="340"/>
      <c r="I4" s="340"/>
      <c r="J4" s="340"/>
      <c r="K4" s="340"/>
      <c r="L4" s="340"/>
      <c r="M4" s="340"/>
      <c r="N4" s="340"/>
      <c r="O4" s="340"/>
      <c r="P4" s="340"/>
      <c r="Q4" s="340"/>
      <c r="R4" s="327" t="s">
        <v>3</v>
      </c>
      <c r="S4" s="327"/>
      <c r="T4" s="327"/>
      <c r="U4" s="327"/>
      <c r="V4" s="328"/>
    </row>
    <row r="5" spans="2:36" s="138" customFormat="1" ht="24" thickBot="1" x14ac:dyDescent="0.4">
      <c r="B5" s="341"/>
      <c r="C5" s="342"/>
      <c r="D5" s="342"/>
      <c r="E5" s="342"/>
      <c r="F5" s="342"/>
      <c r="G5" s="342"/>
      <c r="H5" s="342"/>
      <c r="I5" s="342"/>
      <c r="J5" s="342"/>
      <c r="K5" s="342"/>
      <c r="L5" s="342"/>
      <c r="M5" s="342"/>
      <c r="N5" s="342"/>
      <c r="O5" s="342"/>
      <c r="P5" s="342"/>
      <c r="Q5" s="342"/>
      <c r="R5" s="331" t="s">
        <v>4</v>
      </c>
      <c r="S5" s="331"/>
      <c r="T5" s="331"/>
      <c r="U5" s="331"/>
      <c r="V5" s="332"/>
    </row>
    <row r="6" spans="2:36" s="143" customFormat="1" ht="27" customHeight="1" thickBot="1" x14ac:dyDescent="0.4">
      <c r="B6" s="343" t="s">
        <v>5</v>
      </c>
      <c r="C6" s="344"/>
      <c r="D6" s="344"/>
      <c r="E6" s="344"/>
      <c r="F6" s="333"/>
      <c r="G6" s="333"/>
      <c r="H6" s="333"/>
      <c r="I6" s="333"/>
      <c r="J6" s="333"/>
      <c r="K6" s="333"/>
      <c r="L6" s="333"/>
      <c r="M6" s="333"/>
      <c r="N6" s="333"/>
      <c r="O6" s="333"/>
      <c r="P6" s="334"/>
      <c r="Q6" s="333"/>
      <c r="R6" s="333"/>
      <c r="S6" s="333"/>
      <c r="T6" s="333"/>
      <c r="U6" s="333"/>
      <c r="V6" s="335"/>
    </row>
    <row r="7" spans="2:36" s="143" customFormat="1" ht="42" customHeight="1" x14ac:dyDescent="0.35">
      <c r="B7" s="345" t="s">
        <v>6</v>
      </c>
      <c r="C7" s="345" t="s">
        <v>7</v>
      </c>
      <c r="D7" s="345" t="s">
        <v>8</v>
      </c>
      <c r="E7" s="354" t="s">
        <v>9</v>
      </c>
      <c r="F7" s="323" t="s">
        <v>10</v>
      </c>
      <c r="G7" s="323" t="s">
        <v>11</v>
      </c>
      <c r="H7" s="323" t="s">
        <v>12</v>
      </c>
      <c r="I7" s="323" t="s">
        <v>13</v>
      </c>
      <c r="J7" s="347" t="s">
        <v>14</v>
      </c>
      <c r="K7" s="348"/>
      <c r="L7" s="348"/>
      <c r="M7" s="349"/>
      <c r="N7" s="325" t="s">
        <v>15</v>
      </c>
      <c r="O7" s="325" t="s">
        <v>16</v>
      </c>
      <c r="P7" s="336" t="s">
        <v>17</v>
      </c>
      <c r="Q7" s="323" t="s">
        <v>18</v>
      </c>
      <c r="R7" s="323" t="s">
        <v>19</v>
      </c>
      <c r="S7" s="350" t="s">
        <v>20</v>
      </c>
      <c r="T7" s="351"/>
      <c r="U7" s="351" t="s">
        <v>21</v>
      </c>
      <c r="V7" s="352"/>
    </row>
    <row r="8" spans="2:36" s="143" customFormat="1" ht="23.25" x14ac:dyDescent="0.35">
      <c r="B8" s="346"/>
      <c r="C8" s="346"/>
      <c r="D8" s="346"/>
      <c r="E8" s="355"/>
      <c r="F8" s="324"/>
      <c r="G8" s="324"/>
      <c r="H8" s="324"/>
      <c r="I8" s="324"/>
      <c r="J8" s="353" t="s">
        <v>22</v>
      </c>
      <c r="K8" s="329"/>
      <c r="L8" s="329" t="s">
        <v>23</v>
      </c>
      <c r="M8" s="330"/>
      <c r="N8" s="326"/>
      <c r="O8" s="326"/>
      <c r="P8" s="336"/>
      <c r="Q8" s="324"/>
      <c r="R8" s="324"/>
      <c r="S8" s="353" t="s">
        <v>22</v>
      </c>
      <c r="T8" s="329"/>
      <c r="U8" s="329" t="s">
        <v>23</v>
      </c>
      <c r="V8" s="330"/>
    </row>
    <row r="9" spans="2:36" s="143" customFormat="1" ht="46.5" x14ac:dyDescent="0.35">
      <c r="B9" s="346"/>
      <c r="C9" s="346"/>
      <c r="D9" s="346"/>
      <c r="E9" s="355"/>
      <c r="F9" s="324"/>
      <c r="G9" s="324"/>
      <c r="H9" s="324"/>
      <c r="I9" s="324"/>
      <c r="J9" s="147" t="s">
        <v>24</v>
      </c>
      <c r="K9" s="145" t="s">
        <v>25</v>
      </c>
      <c r="L9" s="145" t="s">
        <v>26</v>
      </c>
      <c r="M9" s="146" t="s">
        <v>27</v>
      </c>
      <c r="N9" s="326"/>
      <c r="O9" s="326"/>
      <c r="P9" s="336"/>
      <c r="Q9" s="324"/>
      <c r="R9" s="324"/>
      <c r="S9" s="147" t="s">
        <v>24</v>
      </c>
      <c r="T9" s="145" t="s">
        <v>25</v>
      </c>
      <c r="U9" s="145" t="s">
        <v>26</v>
      </c>
      <c r="V9" s="146" t="s">
        <v>27</v>
      </c>
      <c r="W9" s="144"/>
      <c r="X9" s="144"/>
      <c r="Y9" s="144"/>
      <c r="Z9" s="144"/>
      <c r="AA9" s="144"/>
      <c r="AB9" s="144"/>
      <c r="AC9" s="144"/>
      <c r="AD9" s="144"/>
      <c r="AE9" s="144"/>
      <c r="AF9" s="144"/>
      <c r="AG9" s="144"/>
      <c r="AH9" s="144"/>
      <c r="AI9" s="144"/>
      <c r="AJ9" s="144"/>
    </row>
    <row r="10" spans="2:36" s="167" customFormat="1" ht="46.5" hidden="1" customHeight="1" x14ac:dyDescent="0.3">
      <c r="B10" s="149">
        <v>1</v>
      </c>
      <c r="C10" s="150" t="s">
        <v>28</v>
      </c>
      <c r="D10" s="151" t="s">
        <v>29</v>
      </c>
      <c r="E10" s="152">
        <v>84.6</v>
      </c>
      <c r="F10" s="153" t="s">
        <v>30</v>
      </c>
      <c r="G10" s="154" t="s">
        <v>31</v>
      </c>
      <c r="H10" s="155">
        <v>1</v>
      </c>
      <c r="I10" s="155" t="s">
        <v>32</v>
      </c>
      <c r="J10" s="156"/>
      <c r="K10" s="157">
        <v>1</v>
      </c>
      <c r="L10" s="158"/>
      <c r="M10" s="159"/>
      <c r="N10" s="160"/>
      <c r="O10" s="161">
        <f>+SUM(J10:M10)/H10</f>
        <v>1</v>
      </c>
      <c r="P10" s="162" t="s">
        <v>734</v>
      </c>
      <c r="Q10" s="151" t="s">
        <v>33</v>
      </c>
      <c r="R10" s="163" t="s">
        <v>34</v>
      </c>
      <c r="S10" s="164"/>
      <c r="T10" s="165">
        <v>1</v>
      </c>
      <c r="U10" s="165"/>
      <c r="V10" s="166"/>
    </row>
    <row r="11" spans="2:36" s="167" customFormat="1" ht="63.75" hidden="1" customHeight="1" x14ac:dyDescent="0.3">
      <c r="B11" s="149">
        <v>2</v>
      </c>
      <c r="C11" s="150" t="s">
        <v>28</v>
      </c>
      <c r="D11" s="151" t="s">
        <v>29</v>
      </c>
      <c r="E11" s="152">
        <v>84.6</v>
      </c>
      <c r="F11" s="153" t="s">
        <v>35</v>
      </c>
      <c r="G11" s="168" t="s">
        <v>36</v>
      </c>
      <c r="H11" s="155">
        <v>1</v>
      </c>
      <c r="I11" s="155" t="s">
        <v>32</v>
      </c>
      <c r="J11" s="156"/>
      <c r="K11" s="157">
        <v>1</v>
      </c>
      <c r="L11" s="158"/>
      <c r="M11" s="169"/>
      <c r="N11" s="170"/>
      <c r="O11" s="161">
        <f>+SUM(J11:M11)/H11</f>
        <v>1</v>
      </c>
      <c r="P11" s="162" t="s">
        <v>735</v>
      </c>
      <c r="Q11" s="151" t="s">
        <v>33</v>
      </c>
      <c r="R11" s="163" t="s">
        <v>34</v>
      </c>
      <c r="S11" s="171"/>
      <c r="T11" s="165">
        <v>1</v>
      </c>
      <c r="U11" s="165"/>
      <c r="V11" s="166"/>
    </row>
    <row r="12" spans="2:36" s="218" customFormat="1" ht="72" hidden="1" x14ac:dyDescent="0.3">
      <c r="B12" s="200">
        <v>3</v>
      </c>
      <c r="C12" s="201" t="s">
        <v>28</v>
      </c>
      <c r="D12" s="202" t="s">
        <v>29</v>
      </c>
      <c r="E12" s="203">
        <v>84.6</v>
      </c>
      <c r="F12" s="204" t="s">
        <v>37</v>
      </c>
      <c r="G12" s="205" t="s">
        <v>38</v>
      </c>
      <c r="H12" s="206">
        <v>1</v>
      </c>
      <c r="I12" s="206" t="s">
        <v>32</v>
      </c>
      <c r="J12" s="207"/>
      <c r="K12" s="208"/>
      <c r="L12" s="209"/>
      <c r="M12" s="210"/>
      <c r="N12" s="211"/>
      <c r="O12" s="212">
        <f t="shared" ref="O12:O75" si="0">+SUM(J12:M12)/H12</f>
        <v>0</v>
      </c>
      <c r="P12" s="213"/>
      <c r="Q12" s="202" t="s">
        <v>33</v>
      </c>
      <c r="R12" s="214" t="s">
        <v>34</v>
      </c>
      <c r="S12" s="215"/>
      <c r="T12" s="216"/>
      <c r="U12" s="216">
        <v>1</v>
      </c>
      <c r="V12" s="217"/>
    </row>
    <row r="13" spans="2:36" s="218" customFormat="1" ht="78.75" hidden="1" customHeight="1" x14ac:dyDescent="0.3">
      <c r="B13" s="200">
        <v>4</v>
      </c>
      <c r="C13" s="201" t="s">
        <v>28</v>
      </c>
      <c r="D13" s="202" t="s">
        <v>29</v>
      </c>
      <c r="E13" s="203">
        <v>84.6</v>
      </c>
      <c r="F13" s="204" t="s">
        <v>37</v>
      </c>
      <c r="G13" s="205" t="s">
        <v>39</v>
      </c>
      <c r="H13" s="206">
        <v>1</v>
      </c>
      <c r="I13" s="206" t="s">
        <v>32</v>
      </c>
      <c r="J13" s="207"/>
      <c r="K13" s="208"/>
      <c r="L13" s="209"/>
      <c r="M13" s="210"/>
      <c r="N13" s="211"/>
      <c r="O13" s="212">
        <f t="shared" si="0"/>
        <v>0</v>
      </c>
      <c r="P13" s="213"/>
      <c r="Q13" s="202" t="s">
        <v>33</v>
      </c>
      <c r="R13" s="214" t="s">
        <v>34</v>
      </c>
      <c r="S13" s="215"/>
      <c r="T13" s="216"/>
      <c r="U13" s="216">
        <v>1</v>
      </c>
      <c r="V13" s="217"/>
    </row>
    <row r="14" spans="2:36" s="246" customFormat="1" ht="48" hidden="1" customHeight="1" x14ac:dyDescent="0.3">
      <c r="B14" s="228">
        <v>5</v>
      </c>
      <c r="C14" s="229" t="s">
        <v>28</v>
      </c>
      <c r="D14" s="230" t="s">
        <v>29</v>
      </c>
      <c r="E14" s="231">
        <v>84.6</v>
      </c>
      <c r="F14" s="249" t="s">
        <v>40</v>
      </c>
      <c r="G14" s="233" t="s">
        <v>41</v>
      </c>
      <c r="H14" s="235">
        <v>1</v>
      </c>
      <c r="I14" s="235" t="s">
        <v>32</v>
      </c>
      <c r="J14" s="250"/>
      <c r="K14" s="251"/>
      <c r="L14" s="252"/>
      <c r="M14" s="255"/>
      <c r="N14" s="256"/>
      <c r="O14" s="240">
        <f t="shared" si="0"/>
        <v>0</v>
      </c>
      <c r="P14" s="241"/>
      <c r="Q14" s="230" t="s">
        <v>33</v>
      </c>
      <c r="R14" s="242" t="s">
        <v>34</v>
      </c>
      <c r="S14" s="243"/>
      <c r="T14" s="244"/>
      <c r="U14" s="244"/>
      <c r="V14" s="245">
        <v>1</v>
      </c>
    </row>
    <row r="15" spans="2:36" s="167" customFormat="1" ht="60" hidden="1" customHeight="1" x14ac:dyDescent="0.3">
      <c r="B15" s="149">
        <v>6</v>
      </c>
      <c r="C15" s="150" t="s">
        <v>28</v>
      </c>
      <c r="D15" s="151" t="s">
        <v>29</v>
      </c>
      <c r="E15" s="152">
        <v>84.6</v>
      </c>
      <c r="F15" s="153" t="s">
        <v>42</v>
      </c>
      <c r="G15" s="168" t="s">
        <v>43</v>
      </c>
      <c r="H15" s="155">
        <v>1</v>
      </c>
      <c r="I15" s="155" t="s">
        <v>32</v>
      </c>
      <c r="J15" s="156"/>
      <c r="K15" s="157">
        <v>1</v>
      </c>
      <c r="L15" s="158"/>
      <c r="M15" s="169"/>
      <c r="N15" s="170"/>
      <c r="O15" s="161">
        <f t="shared" si="0"/>
        <v>1</v>
      </c>
      <c r="P15" s="162" t="s">
        <v>735</v>
      </c>
      <c r="Q15" s="151" t="s">
        <v>33</v>
      </c>
      <c r="R15" s="163" t="s">
        <v>34</v>
      </c>
      <c r="S15" s="171"/>
      <c r="T15" s="165">
        <v>1</v>
      </c>
      <c r="U15" s="165"/>
      <c r="V15" s="166"/>
    </row>
    <row r="16" spans="2:36" s="167" customFormat="1" ht="60" hidden="1" customHeight="1" x14ac:dyDescent="0.3">
      <c r="B16" s="149">
        <v>7</v>
      </c>
      <c r="C16" s="150" t="s">
        <v>28</v>
      </c>
      <c r="D16" s="151" t="s">
        <v>29</v>
      </c>
      <c r="E16" s="152">
        <v>84.6</v>
      </c>
      <c r="F16" s="153" t="s">
        <v>44</v>
      </c>
      <c r="G16" s="168" t="s">
        <v>45</v>
      </c>
      <c r="H16" s="155">
        <v>1</v>
      </c>
      <c r="I16" s="155" t="s">
        <v>32</v>
      </c>
      <c r="J16" s="156"/>
      <c r="K16" s="157">
        <v>1</v>
      </c>
      <c r="L16" s="158"/>
      <c r="M16" s="169"/>
      <c r="N16" s="170"/>
      <c r="O16" s="161">
        <f t="shared" si="0"/>
        <v>1</v>
      </c>
      <c r="P16" s="162" t="s">
        <v>737</v>
      </c>
      <c r="Q16" s="151" t="s">
        <v>33</v>
      </c>
      <c r="R16" s="163" t="s">
        <v>34</v>
      </c>
      <c r="S16" s="171"/>
      <c r="T16" s="165">
        <v>1</v>
      </c>
      <c r="U16" s="165"/>
      <c r="V16" s="166"/>
    </row>
    <row r="17" spans="1:74" s="167" customFormat="1" ht="36.950000000000003" hidden="1" customHeight="1" x14ac:dyDescent="0.3">
      <c r="B17" s="149">
        <v>8</v>
      </c>
      <c r="C17" s="150" t="s">
        <v>28</v>
      </c>
      <c r="D17" s="151" t="s">
        <v>46</v>
      </c>
      <c r="E17" s="152">
        <v>64.400000000000006</v>
      </c>
      <c r="F17" s="153" t="s">
        <v>47</v>
      </c>
      <c r="G17" s="168" t="s">
        <v>48</v>
      </c>
      <c r="H17" s="155">
        <v>1</v>
      </c>
      <c r="I17" s="155" t="s">
        <v>32</v>
      </c>
      <c r="J17" s="156"/>
      <c r="K17" s="157">
        <v>1</v>
      </c>
      <c r="L17" s="158"/>
      <c r="M17" s="169"/>
      <c r="N17" s="170"/>
      <c r="O17" s="161">
        <f t="shared" si="0"/>
        <v>1</v>
      </c>
      <c r="P17" s="162" t="s">
        <v>736</v>
      </c>
      <c r="Q17" s="151" t="s">
        <v>33</v>
      </c>
      <c r="R17" s="163" t="s">
        <v>34</v>
      </c>
      <c r="S17" s="171"/>
      <c r="T17" s="165">
        <v>1</v>
      </c>
      <c r="U17" s="165"/>
      <c r="V17" s="166"/>
    </row>
    <row r="18" spans="1:74" s="246" customFormat="1" ht="45.75" hidden="1" customHeight="1" x14ac:dyDescent="0.3">
      <c r="B18" s="228">
        <v>9</v>
      </c>
      <c r="C18" s="229" t="s">
        <v>28</v>
      </c>
      <c r="D18" s="230" t="s">
        <v>46</v>
      </c>
      <c r="E18" s="231">
        <v>64.400000000000006</v>
      </c>
      <c r="F18" s="249" t="s">
        <v>49</v>
      </c>
      <c r="G18" s="248" t="s">
        <v>50</v>
      </c>
      <c r="H18" s="235">
        <v>5</v>
      </c>
      <c r="I18" s="235" t="s">
        <v>32</v>
      </c>
      <c r="J18" s="250"/>
      <c r="K18" s="251">
        <v>3</v>
      </c>
      <c r="L18" s="252"/>
      <c r="M18" s="255"/>
      <c r="N18" s="256"/>
      <c r="O18" s="240">
        <f t="shared" si="0"/>
        <v>0.6</v>
      </c>
      <c r="P18" s="241" t="s">
        <v>738</v>
      </c>
      <c r="Q18" s="230" t="s">
        <v>33</v>
      </c>
      <c r="R18" s="242" t="s">
        <v>34</v>
      </c>
      <c r="S18" s="243"/>
      <c r="T18" s="244">
        <v>3</v>
      </c>
      <c r="U18" s="244"/>
      <c r="V18" s="245">
        <v>2</v>
      </c>
    </row>
    <row r="19" spans="1:74" s="246" customFormat="1" ht="44.25" hidden="1" customHeight="1" x14ac:dyDescent="0.3">
      <c r="B19" s="228">
        <v>10</v>
      </c>
      <c r="C19" s="229" t="s">
        <v>28</v>
      </c>
      <c r="D19" s="230" t="s">
        <v>46</v>
      </c>
      <c r="E19" s="231">
        <v>64.400000000000006</v>
      </c>
      <c r="F19" s="249" t="s">
        <v>51</v>
      </c>
      <c r="G19" s="248" t="s">
        <v>52</v>
      </c>
      <c r="H19" s="235">
        <v>1</v>
      </c>
      <c r="I19" s="235" t="s">
        <v>32</v>
      </c>
      <c r="J19" s="250"/>
      <c r="K19" s="251"/>
      <c r="L19" s="252"/>
      <c r="M19" s="255"/>
      <c r="N19" s="256"/>
      <c r="O19" s="240">
        <f t="shared" si="0"/>
        <v>0</v>
      </c>
      <c r="P19" s="241"/>
      <c r="Q19" s="230" t="s">
        <v>33</v>
      </c>
      <c r="R19" s="242" t="s">
        <v>34</v>
      </c>
      <c r="S19" s="243"/>
      <c r="T19" s="244"/>
      <c r="U19" s="244"/>
      <c r="V19" s="245">
        <v>1</v>
      </c>
    </row>
    <row r="20" spans="1:74" s="315" customFormat="1" ht="58.5" hidden="1" customHeight="1" x14ac:dyDescent="0.3">
      <c r="A20" s="313"/>
      <c r="B20" s="228">
        <v>11</v>
      </c>
      <c r="C20" s="229" t="s">
        <v>28</v>
      </c>
      <c r="D20" s="230" t="s">
        <v>46</v>
      </c>
      <c r="E20" s="231">
        <v>64.400000000000006</v>
      </c>
      <c r="F20" s="249" t="s">
        <v>53</v>
      </c>
      <c r="G20" s="248" t="s">
        <v>54</v>
      </c>
      <c r="H20" s="235">
        <v>1</v>
      </c>
      <c r="I20" s="235" t="s">
        <v>32</v>
      </c>
      <c r="J20" s="250"/>
      <c r="K20" s="251"/>
      <c r="L20" s="252"/>
      <c r="M20" s="255"/>
      <c r="N20" s="256"/>
      <c r="O20" s="240">
        <f t="shared" si="0"/>
        <v>0</v>
      </c>
      <c r="P20" s="241"/>
      <c r="Q20" s="230" t="s">
        <v>33</v>
      </c>
      <c r="R20" s="242" t="s">
        <v>34</v>
      </c>
      <c r="S20" s="243"/>
      <c r="T20" s="244"/>
      <c r="U20" s="244"/>
      <c r="V20" s="245">
        <v>1</v>
      </c>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314"/>
    </row>
    <row r="21" spans="1:74" s="247" customFormat="1" ht="72.75" hidden="1" customHeight="1" thickBot="1" x14ac:dyDescent="0.35">
      <c r="B21" s="228">
        <v>12</v>
      </c>
      <c r="C21" s="229" t="s">
        <v>55</v>
      </c>
      <c r="D21" s="230" t="s">
        <v>56</v>
      </c>
      <c r="E21" s="231">
        <v>93.4</v>
      </c>
      <c r="F21" s="233" t="s">
        <v>57</v>
      </c>
      <c r="G21" s="248" t="s">
        <v>58</v>
      </c>
      <c r="H21" s="235">
        <v>1</v>
      </c>
      <c r="I21" s="235" t="s">
        <v>32</v>
      </c>
      <c r="J21" s="250"/>
      <c r="K21" s="252"/>
      <c r="L21" s="252"/>
      <c r="M21" s="255"/>
      <c r="N21" s="256"/>
      <c r="O21" s="240">
        <f t="shared" si="0"/>
        <v>0</v>
      </c>
      <c r="P21" s="241"/>
      <c r="Q21" s="230" t="s">
        <v>33</v>
      </c>
      <c r="R21" s="235" t="s">
        <v>59</v>
      </c>
      <c r="S21" s="243"/>
      <c r="T21" s="244"/>
      <c r="U21" s="244"/>
      <c r="V21" s="245">
        <v>1</v>
      </c>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row>
    <row r="22" spans="1:74" s="218" customFormat="1" ht="72.75" hidden="1" customHeight="1" x14ac:dyDescent="0.3">
      <c r="B22" s="200">
        <v>13</v>
      </c>
      <c r="C22" s="201" t="s">
        <v>55</v>
      </c>
      <c r="D22" s="202" t="s">
        <v>56</v>
      </c>
      <c r="E22" s="203">
        <v>93.4</v>
      </c>
      <c r="F22" s="205" t="s">
        <v>60</v>
      </c>
      <c r="G22" s="219" t="s">
        <v>61</v>
      </c>
      <c r="H22" s="206">
        <v>1</v>
      </c>
      <c r="I22" s="206" t="s">
        <v>32</v>
      </c>
      <c r="J22" s="207"/>
      <c r="K22" s="209"/>
      <c r="L22" s="209"/>
      <c r="M22" s="210"/>
      <c r="N22" s="211"/>
      <c r="O22" s="212">
        <f t="shared" si="0"/>
        <v>0</v>
      </c>
      <c r="P22" s="213"/>
      <c r="Q22" s="202" t="s">
        <v>33</v>
      </c>
      <c r="R22" s="206" t="s">
        <v>59</v>
      </c>
      <c r="S22" s="215"/>
      <c r="T22" s="216"/>
      <c r="U22" s="216">
        <v>1</v>
      </c>
      <c r="V22" s="217"/>
    </row>
    <row r="23" spans="1:74" s="218" customFormat="1" ht="72.75" hidden="1" customHeight="1" x14ac:dyDescent="0.3">
      <c r="B23" s="200">
        <v>14</v>
      </c>
      <c r="C23" s="201" t="s">
        <v>55</v>
      </c>
      <c r="D23" s="202" t="s">
        <v>56</v>
      </c>
      <c r="E23" s="203">
        <v>93.4</v>
      </c>
      <c r="F23" s="205" t="s">
        <v>62</v>
      </c>
      <c r="G23" s="219" t="s">
        <v>63</v>
      </c>
      <c r="H23" s="206">
        <v>4</v>
      </c>
      <c r="I23" s="206" t="s">
        <v>32</v>
      </c>
      <c r="J23" s="207">
        <v>1</v>
      </c>
      <c r="K23" s="209">
        <v>1</v>
      </c>
      <c r="L23" s="209"/>
      <c r="M23" s="210"/>
      <c r="N23" s="211"/>
      <c r="O23" s="212">
        <f t="shared" si="0"/>
        <v>0.5</v>
      </c>
      <c r="P23" s="213" t="s">
        <v>728</v>
      </c>
      <c r="Q23" s="202" t="s">
        <v>33</v>
      </c>
      <c r="R23" s="206" t="s">
        <v>59</v>
      </c>
      <c r="S23" s="215">
        <v>1</v>
      </c>
      <c r="T23" s="216">
        <v>1</v>
      </c>
      <c r="U23" s="216">
        <v>1</v>
      </c>
      <c r="V23" s="217">
        <v>1</v>
      </c>
    </row>
    <row r="24" spans="1:74" s="246" customFormat="1" ht="77.25" hidden="1" customHeight="1" x14ac:dyDescent="0.3">
      <c r="B24" s="228">
        <v>15</v>
      </c>
      <c r="C24" s="229" t="s">
        <v>64</v>
      </c>
      <c r="D24" s="230" t="s">
        <v>65</v>
      </c>
      <c r="E24" s="231">
        <v>50.2</v>
      </c>
      <c r="F24" s="232" t="s">
        <v>66</v>
      </c>
      <c r="G24" s="233" t="s">
        <v>67</v>
      </c>
      <c r="H24" s="234">
        <v>1</v>
      </c>
      <c r="I24" s="235" t="s">
        <v>32</v>
      </c>
      <c r="J24" s="250"/>
      <c r="K24" s="237"/>
      <c r="L24" s="237"/>
      <c r="M24" s="238"/>
      <c r="N24" s="239"/>
      <c r="O24" s="240">
        <f t="shared" si="0"/>
        <v>0</v>
      </c>
      <c r="P24" s="241"/>
      <c r="Q24" s="230" t="s">
        <v>33</v>
      </c>
      <c r="R24" s="242" t="s">
        <v>34</v>
      </c>
      <c r="S24" s="243"/>
      <c r="T24" s="244"/>
      <c r="U24" s="244"/>
      <c r="V24" s="245">
        <v>1</v>
      </c>
    </row>
    <row r="25" spans="1:74" s="167" customFormat="1" ht="48.75" hidden="1" customHeight="1" x14ac:dyDescent="0.3">
      <c r="B25" s="149">
        <v>16</v>
      </c>
      <c r="C25" s="150" t="s">
        <v>64</v>
      </c>
      <c r="D25" s="151" t="s">
        <v>65</v>
      </c>
      <c r="E25" s="152">
        <v>50.2</v>
      </c>
      <c r="F25" s="172" t="s">
        <v>68</v>
      </c>
      <c r="G25" s="154" t="s">
        <v>69</v>
      </c>
      <c r="H25" s="173">
        <v>1</v>
      </c>
      <c r="I25" s="155" t="s">
        <v>32</v>
      </c>
      <c r="J25" s="156"/>
      <c r="K25" s="174">
        <v>1</v>
      </c>
      <c r="L25" s="174"/>
      <c r="M25" s="175"/>
      <c r="N25" s="176"/>
      <c r="O25" s="161">
        <f t="shared" si="0"/>
        <v>1</v>
      </c>
      <c r="P25" s="162" t="s">
        <v>739</v>
      </c>
      <c r="Q25" s="151" t="s">
        <v>33</v>
      </c>
      <c r="R25" s="163" t="s">
        <v>34</v>
      </c>
      <c r="S25" s="171"/>
      <c r="T25" s="165">
        <v>1</v>
      </c>
      <c r="U25" s="165"/>
      <c r="V25" s="166"/>
    </row>
    <row r="26" spans="1:74" s="167" customFormat="1" ht="57.75" hidden="1" customHeight="1" x14ac:dyDescent="0.3">
      <c r="B26" s="149">
        <v>17</v>
      </c>
      <c r="C26" s="150" t="s">
        <v>64</v>
      </c>
      <c r="D26" s="151" t="s">
        <v>65</v>
      </c>
      <c r="E26" s="152">
        <v>50.2</v>
      </c>
      <c r="F26" s="172" t="s">
        <v>70</v>
      </c>
      <c r="G26" s="154" t="s">
        <v>71</v>
      </c>
      <c r="H26" s="173">
        <v>1</v>
      </c>
      <c r="I26" s="155" t="s">
        <v>72</v>
      </c>
      <c r="J26" s="156">
        <v>1</v>
      </c>
      <c r="K26" s="174">
        <v>1</v>
      </c>
      <c r="L26" s="174"/>
      <c r="M26" s="175"/>
      <c r="N26" s="176"/>
      <c r="O26" s="161">
        <f>+AVERAGE(J26:M26)/H26</f>
        <v>1</v>
      </c>
      <c r="P26" s="162" t="s">
        <v>740</v>
      </c>
      <c r="Q26" s="151" t="s">
        <v>33</v>
      </c>
      <c r="R26" s="163" t="s">
        <v>34</v>
      </c>
      <c r="S26" s="171">
        <v>1</v>
      </c>
      <c r="T26" s="165">
        <v>1</v>
      </c>
      <c r="U26" s="165">
        <v>1</v>
      </c>
      <c r="V26" s="166">
        <v>1</v>
      </c>
    </row>
    <row r="27" spans="1:74" s="246" customFormat="1" ht="54" hidden="1" x14ac:dyDescent="0.3">
      <c r="B27" s="228">
        <v>18</v>
      </c>
      <c r="C27" s="229" t="s">
        <v>64</v>
      </c>
      <c r="D27" s="230" t="s">
        <v>65</v>
      </c>
      <c r="E27" s="231">
        <v>50.2</v>
      </c>
      <c r="F27" s="232" t="s">
        <v>73</v>
      </c>
      <c r="G27" s="233" t="s">
        <v>74</v>
      </c>
      <c r="H27" s="234">
        <v>1</v>
      </c>
      <c r="I27" s="235" t="s">
        <v>72</v>
      </c>
      <c r="J27" s="250"/>
      <c r="K27" s="237"/>
      <c r="L27" s="306"/>
      <c r="M27" s="238"/>
      <c r="N27" s="239"/>
      <c r="O27" s="240">
        <f t="shared" si="0"/>
        <v>0</v>
      </c>
      <c r="P27" s="307"/>
      <c r="Q27" s="230" t="s">
        <v>33</v>
      </c>
      <c r="R27" s="242" t="s">
        <v>34</v>
      </c>
      <c r="S27" s="243"/>
      <c r="T27" s="244"/>
      <c r="U27" s="244"/>
      <c r="V27" s="245">
        <v>1</v>
      </c>
    </row>
    <row r="28" spans="1:74" s="167" customFormat="1" ht="54" hidden="1" x14ac:dyDescent="0.3">
      <c r="B28" s="149">
        <v>19</v>
      </c>
      <c r="C28" s="150" t="s">
        <v>64</v>
      </c>
      <c r="D28" s="151" t="s">
        <v>65</v>
      </c>
      <c r="E28" s="152">
        <v>50.2</v>
      </c>
      <c r="F28" s="172" t="s">
        <v>75</v>
      </c>
      <c r="G28" s="168" t="s">
        <v>76</v>
      </c>
      <c r="H28" s="173">
        <v>1</v>
      </c>
      <c r="I28" s="155" t="s">
        <v>72</v>
      </c>
      <c r="J28" s="156"/>
      <c r="K28" s="174">
        <v>1</v>
      </c>
      <c r="L28" s="177"/>
      <c r="M28" s="175"/>
      <c r="N28" s="176"/>
      <c r="O28" s="161">
        <f t="shared" si="0"/>
        <v>1</v>
      </c>
      <c r="P28" s="162" t="s">
        <v>741</v>
      </c>
      <c r="Q28" s="151" t="s">
        <v>33</v>
      </c>
      <c r="R28" s="163" t="s">
        <v>34</v>
      </c>
      <c r="S28" s="171"/>
      <c r="T28" s="165">
        <v>1</v>
      </c>
      <c r="U28" s="165">
        <v>1</v>
      </c>
      <c r="V28" s="166">
        <v>1</v>
      </c>
    </row>
    <row r="29" spans="1:74" s="218" customFormat="1" ht="72" hidden="1" x14ac:dyDescent="0.3">
      <c r="B29" s="200">
        <v>20</v>
      </c>
      <c r="C29" s="201" t="s">
        <v>64</v>
      </c>
      <c r="D29" s="202" t="s">
        <v>65</v>
      </c>
      <c r="E29" s="203">
        <v>50.2</v>
      </c>
      <c r="F29" s="204" t="s">
        <v>77</v>
      </c>
      <c r="G29" s="219" t="s">
        <v>78</v>
      </c>
      <c r="H29" s="220">
        <v>1</v>
      </c>
      <c r="I29" s="206" t="s">
        <v>72</v>
      </c>
      <c r="J29" s="207"/>
      <c r="K29" s="221"/>
      <c r="L29" s="221"/>
      <c r="M29" s="222"/>
      <c r="N29" s="223"/>
      <c r="O29" s="212">
        <f t="shared" si="0"/>
        <v>0</v>
      </c>
      <c r="P29" s="213"/>
      <c r="Q29" s="202" t="s">
        <v>33</v>
      </c>
      <c r="R29" s="214" t="s">
        <v>34</v>
      </c>
      <c r="S29" s="215"/>
      <c r="T29" s="216"/>
      <c r="U29" s="216">
        <v>1</v>
      </c>
      <c r="V29" s="217">
        <v>1</v>
      </c>
    </row>
    <row r="30" spans="1:74" s="218" customFormat="1" ht="54" hidden="1" x14ac:dyDescent="0.3">
      <c r="B30" s="200">
        <v>21</v>
      </c>
      <c r="C30" s="201" t="s">
        <v>64</v>
      </c>
      <c r="D30" s="202" t="s">
        <v>65</v>
      </c>
      <c r="E30" s="203">
        <v>50.2</v>
      </c>
      <c r="F30" s="204" t="s">
        <v>79</v>
      </c>
      <c r="G30" s="205" t="s">
        <v>80</v>
      </c>
      <c r="H30" s="220">
        <v>1</v>
      </c>
      <c r="I30" s="206" t="s">
        <v>72</v>
      </c>
      <c r="J30" s="207"/>
      <c r="K30" s="224"/>
      <c r="L30" s="225"/>
      <c r="M30" s="226"/>
      <c r="N30" s="227"/>
      <c r="O30" s="212">
        <f t="shared" si="0"/>
        <v>0</v>
      </c>
      <c r="P30" s="213"/>
      <c r="Q30" s="202" t="s">
        <v>33</v>
      </c>
      <c r="R30" s="214" t="s">
        <v>34</v>
      </c>
      <c r="S30" s="215"/>
      <c r="T30" s="216"/>
      <c r="U30" s="216">
        <v>1</v>
      </c>
      <c r="V30" s="217">
        <v>1</v>
      </c>
    </row>
    <row r="31" spans="1:74" s="246" customFormat="1" ht="72" hidden="1" x14ac:dyDescent="0.3">
      <c r="B31" s="228">
        <v>22</v>
      </c>
      <c r="C31" s="229" t="s">
        <v>64</v>
      </c>
      <c r="D31" s="230" t="s">
        <v>65</v>
      </c>
      <c r="E31" s="231">
        <v>50.2</v>
      </c>
      <c r="F31" s="249" t="s">
        <v>81</v>
      </c>
      <c r="G31" s="233" t="s">
        <v>82</v>
      </c>
      <c r="H31" s="234">
        <v>1</v>
      </c>
      <c r="I31" s="235" t="s">
        <v>32</v>
      </c>
      <c r="J31" s="250"/>
      <c r="K31" s="237"/>
      <c r="L31" s="308"/>
      <c r="M31" s="238"/>
      <c r="N31" s="239"/>
      <c r="O31" s="240">
        <f t="shared" si="0"/>
        <v>0</v>
      </c>
      <c r="P31" s="241"/>
      <c r="Q31" s="230" t="s">
        <v>33</v>
      </c>
      <c r="R31" s="242" t="s">
        <v>34</v>
      </c>
      <c r="S31" s="243"/>
      <c r="T31" s="244"/>
      <c r="U31" s="244"/>
      <c r="V31" s="245">
        <v>1</v>
      </c>
    </row>
    <row r="32" spans="1:74" s="246" customFormat="1" ht="54" hidden="1" x14ac:dyDescent="0.3">
      <c r="B32" s="228">
        <v>23</v>
      </c>
      <c r="C32" s="229" t="s">
        <v>64</v>
      </c>
      <c r="D32" s="230" t="s">
        <v>65</v>
      </c>
      <c r="E32" s="231">
        <v>50.2</v>
      </c>
      <c r="F32" s="249" t="s">
        <v>83</v>
      </c>
      <c r="G32" s="233" t="s">
        <v>84</v>
      </c>
      <c r="H32" s="234">
        <v>1</v>
      </c>
      <c r="I32" s="235" t="s">
        <v>32</v>
      </c>
      <c r="J32" s="268"/>
      <c r="K32" s="309"/>
      <c r="L32" s="310"/>
      <c r="M32" s="311"/>
      <c r="N32" s="312"/>
      <c r="O32" s="240">
        <f t="shared" si="0"/>
        <v>0</v>
      </c>
      <c r="P32" s="241"/>
      <c r="Q32" s="230" t="s">
        <v>33</v>
      </c>
      <c r="R32" s="242" t="s">
        <v>34</v>
      </c>
      <c r="S32" s="243"/>
      <c r="T32" s="244"/>
      <c r="U32" s="244"/>
      <c r="V32" s="245">
        <v>1</v>
      </c>
    </row>
    <row r="33" spans="2:74" s="167" customFormat="1" ht="85.5" hidden="1" customHeight="1" x14ac:dyDescent="0.3">
      <c r="B33" s="149">
        <v>24</v>
      </c>
      <c r="C33" s="150" t="s">
        <v>64</v>
      </c>
      <c r="D33" s="151" t="s">
        <v>65</v>
      </c>
      <c r="E33" s="152">
        <v>50.2</v>
      </c>
      <c r="F33" s="153" t="s">
        <v>85</v>
      </c>
      <c r="G33" s="168" t="s">
        <v>86</v>
      </c>
      <c r="H33" s="173">
        <v>1</v>
      </c>
      <c r="I33" s="155" t="s">
        <v>32</v>
      </c>
      <c r="J33" s="178"/>
      <c r="K33" s="179">
        <v>1</v>
      </c>
      <c r="L33" s="179"/>
      <c r="M33" s="180"/>
      <c r="N33" s="181"/>
      <c r="O33" s="161">
        <f t="shared" si="0"/>
        <v>1</v>
      </c>
      <c r="P33" s="162" t="s">
        <v>743</v>
      </c>
      <c r="Q33" s="151" t="s">
        <v>33</v>
      </c>
      <c r="R33" s="163" t="s">
        <v>34</v>
      </c>
      <c r="S33" s="182"/>
      <c r="T33" s="183">
        <v>1</v>
      </c>
      <c r="U33" s="183"/>
      <c r="V33" s="184"/>
    </row>
    <row r="34" spans="2:74" s="167" customFormat="1" ht="51" hidden="1" customHeight="1" x14ac:dyDescent="0.3">
      <c r="B34" s="149">
        <v>25</v>
      </c>
      <c r="C34" s="150" t="s">
        <v>64</v>
      </c>
      <c r="D34" s="151" t="s">
        <v>65</v>
      </c>
      <c r="E34" s="152">
        <v>50.2</v>
      </c>
      <c r="F34" s="153" t="s">
        <v>87</v>
      </c>
      <c r="G34" s="168" t="s">
        <v>88</v>
      </c>
      <c r="H34" s="173">
        <v>1</v>
      </c>
      <c r="I34" s="155" t="s">
        <v>32</v>
      </c>
      <c r="J34" s="178"/>
      <c r="K34" s="179">
        <v>1</v>
      </c>
      <c r="L34" s="179"/>
      <c r="M34" s="180"/>
      <c r="N34" s="181"/>
      <c r="O34" s="161">
        <f t="shared" si="0"/>
        <v>1</v>
      </c>
      <c r="P34" s="162" t="s">
        <v>742</v>
      </c>
      <c r="Q34" s="151" t="s">
        <v>33</v>
      </c>
      <c r="R34" s="163" t="s">
        <v>34</v>
      </c>
      <c r="S34" s="171"/>
      <c r="T34" s="165">
        <v>1</v>
      </c>
      <c r="U34" s="165"/>
      <c r="V34" s="166"/>
    </row>
    <row r="35" spans="2:74" s="167" customFormat="1" ht="48.75" hidden="1" customHeight="1" x14ac:dyDescent="0.3">
      <c r="B35" s="149">
        <v>26</v>
      </c>
      <c r="C35" s="150" t="s">
        <v>64</v>
      </c>
      <c r="D35" s="151" t="s">
        <v>65</v>
      </c>
      <c r="E35" s="152">
        <v>50.2</v>
      </c>
      <c r="F35" s="153" t="s">
        <v>89</v>
      </c>
      <c r="G35" s="168" t="s">
        <v>90</v>
      </c>
      <c r="H35" s="173">
        <v>1</v>
      </c>
      <c r="I35" s="155" t="s">
        <v>32</v>
      </c>
      <c r="J35" s="185"/>
      <c r="K35" s="174">
        <v>1</v>
      </c>
      <c r="L35" s="174"/>
      <c r="M35" s="186"/>
      <c r="N35" s="187"/>
      <c r="O35" s="161">
        <f t="shared" si="0"/>
        <v>1</v>
      </c>
      <c r="P35" s="162" t="s">
        <v>744</v>
      </c>
      <c r="Q35" s="151" t="s">
        <v>33</v>
      </c>
      <c r="R35" s="163" t="s">
        <v>34</v>
      </c>
      <c r="S35" s="171"/>
      <c r="T35" s="165">
        <v>1</v>
      </c>
      <c r="U35" s="165"/>
      <c r="V35" s="166"/>
    </row>
    <row r="36" spans="2:74" s="218" customFormat="1" ht="59.25" hidden="1" customHeight="1" x14ac:dyDescent="0.3">
      <c r="B36" s="200">
        <v>27</v>
      </c>
      <c r="C36" s="201" t="s">
        <v>64</v>
      </c>
      <c r="D36" s="202" t="s">
        <v>65</v>
      </c>
      <c r="E36" s="203">
        <v>50.2</v>
      </c>
      <c r="F36" s="204" t="s">
        <v>91</v>
      </c>
      <c r="G36" s="205" t="s">
        <v>92</v>
      </c>
      <c r="H36" s="220">
        <v>3</v>
      </c>
      <c r="I36" s="206" t="s">
        <v>32</v>
      </c>
      <c r="J36" s="305"/>
      <c r="K36" s="221">
        <v>1</v>
      </c>
      <c r="L36" s="221"/>
      <c r="M36" s="222"/>
      <c r="N36" s="223"/>
      <c r="O36" s="212">
        <f t="shared" si="0"/>
        <v>0.33333333333333331</v>
      </c>
      <c r="P36" s="213" t="s">
        <v>756</v>
      </c>
      <c r="Q36" s="202" t="s">
        <v>33</v>
      </c>
      <c r="R36" s="214" t="s">
        <v>34</v>
      </c>
      <c r="S36" s="215"/>
      <c r="T36" s="216">
        <v>1</v>
      </c>
      <c r="U36" s="216">
        <v>1</v>
      </c>
      <c r="V36" s="217">
        <v>1</v>
      </c>
    </row>
    <row r="37" spans="2:74" s="167" customFormat="1" ht="69.75" hidden="1" customHeight="1" x14ac:dyDescent="0.3">
      <c r="B37" s="149">
        <v>28</v>
      </c>
      <c r="C37" s="150" t="s">
        <v>64</v>
      </c>
      <c r="D37" s="151" t="s">
        <v>93</v>
      </c>
      <c r="E37" s="152">
        <v>42.6</v>
      </c>
      <c r="F37" s="153" t="s">
        <v>81</v>
      </c>
      <c r="G37" s="168" t="s">
        <v>82</v>
      </c>
      <c r="H37" s="173">
        <v>1</v>
      </c>
      <c r="I37" s="155" t="s">
        <v>32</v>
      </c>
      <c r="J37" s="185"/>
      <c r="K37" s="174">
        <v>1</v>
      </c>
      <c r="L37" s="174"/>
      <c r="M37" s="175"/>
      <c r="N37" s="176"/>
      <c r="O37" s="161">
        <f t="shared" si="0"/>
        <v>1</v>
      </c>
      <c r="P37" s="162" t="s">
        <v>745</v>
      </c>
      <c r="Q37" s="151" t="s">
        <v>33</v>
      </c>
      <c r="R37" s="163" t="s">
        <v>34</v>
      </c>
      <c r="S37" s="171"/>
      <c r="T37" s="165">
        <v>1</v>
      </c>
      <c r="U37" s="165"/>
      <c r="V37" s="166"/>
    </row>
    <row r="38" spans="2:74" s="246" customFormat="1" ht="66.75" hidden="1" customHeight="1" x14ac:dyDescent="0.3">
      <c r="B38" s="228">
        <v>29</v>
      </c>
      <c r="C38" s="229" t="s">
        <v>64</v>
      </c>
      <c r="D38" s="230" t="s">
        <v>93</v>
      </c>
      <c r="E38" s="231">
        <v>42.6</v>
      </c>
      <c r="F38" s="232" t="s">
        <v>94</v>
      </c>
      <c r="G38" s="233" t="s">
        <v>95</v>
      </c>
      <c r="H38" s="234">
        <v>1</v>
      </c>
      <c r="I38" s="235" t="s">
        <v>32</v>
      </c>
      <c r="J38" s="236"/>
      <c r="K38" s="237"/>
      <c r="L38" s="237"/>
      <c r="M38" s="238"/>
      <c r="N38" s="239"/>
      <c r="O38" s="240">
        <f t="shared" si="0"/>
        <v>0</v>
      </c>
      <c r="P38" s="241"/>
      <c r="Q38" s="230" t="s">
        <v>33</v>
      </c>
      <c r="R38" s="242" t="s">
        <v>34</v>
      </c>
      <c r="S38" s="243"/>
      <c r="T38" s="244"/>
      <c r="U38" s="244"/>
      <c r="V38" s="245">
        <v>1</v>
      </c>
    </row>
    <row r="39" spans="2:74" s="246" customFormat="1" ht="54" hidden="1" x14ac:dyDescent="0.3">
      <c r="B39" s="228">
        <v>30</v>
      </c>
      <c r="C39" s="229" t="s">
        <v>64</v>
      </c>
      <c r="D39" s="230" t="s">
        <v>93</v>
      </c>
      <c r="E39" s="231">
        <v>42.6</v>
      </c>
      <c r="F39" s="232" t="s">
        <v>96</v>
      </c>
      <c r="G39" s="233" t="s">
        <v>97</v>
      </c>
      <c r="H39" s="234">
        <v>1</v>
      </c>
      <c r="I39" s="235" t="s">
        <v>32</v>
      </c>
      <c r="J39" s="236"/>
      <c r="K39" s="237"/>
      <c r="L39" s="237"/>
      <c r="M39" s="238"/>
      <c r="N39" s="239"/>
      <c r="O39" s="240">
        <f t="shared" si="0"/>
        <v>0</v>
      </c>
      <c r="P39" s="241"/>
      <c r="Q39" s="230" t="s">
        <v>33</v>
      </c>
      <c r="R39" s="242" t="s">
        <v>34</v>
      </c>
      <c r="S39" s="243"/>
      <c r="T39" s="244"/>
      <c r="U39" s="244"/>
      <c r="V39" s="245">
        <v>1</v>
      </c>
    </row>
    <row r="40" spans="2:74" s="246" customFormat="1" ht="71.25" hidden="1" customHeight="1" x14ac:dyDescent="0.3">
      <c r="B40" s="228">
        <v>31</v>
      </c>
      <c r="C40" s="229" t="s">
        <v>64</v>
      </c>
      <c r="D40" s="230" t="s">
        <v>93</v>
      </c>
      <c r="E40" s="231">
        <v>42.6</v>
      </c>
      <c r="F40" s="232" t="s">
        <v>98</v>
      </c>
      <c r="G40" s="233" t="s">
        <v>99</v>
      </c>
      <c r="H40" s="234">
        <v>1</v>
      </c>
      <c r="I40" s="235" t="s">
        <v>32</v>
      </c>
      <c r="J40" s="236"/>
      <c r="K40" s="237"/>
      <c r="L40" s="237"/>
      <c r="M40" s="238"/>
      <c r="N40" s="239"/>
      <c r="O40" s="240">
        <f t="shared" si="0"/>
        <v>0</v>
      </c>
      <c r="P40" s="241"/>
      <c r="Q40" s="230" t="s">
        <v>33</v>
      </c>
      <c r="R40" s="242" t="s">
        <v>34</v>
      </c>
      <c r="S40" s="243"/>
      <c r="T40" s="244"/>
      <c r="U40" s="244"/>
      <c r="V40" s="245">
        <v>1</v>
      </c>
    </row>
    <row r="41" spans="2:74" s="246" customFormat="1" ht="54" hidden="1" x14ac:dyDescent="0.3">
      <c r="B41" s="228">
        <v>32</v>
      </c>
      <c r="C41" s="229" t="s">
        <v>64</v>
      </c>
      <c r="D41" s="230" t="s">
        <v>93</v>
      </c>
      <c r="E41" s="231">
        <v>42.6</v>
      </c>
      <c r="F41" s="232" t="s">
        <v>100</v>
      </c>
      <c r="G41" s="233" t="s">
        <v>101</v>
      </c>
      <c r="H41" s="234">
        <v>1</v>
      </c>
      <c r="I41" s="235" t="s">
        <v>32</v>
      </c>
      <c r="J41" s="236"/>
      <c r="K41" s="237"/>
      <c r="L41" s="237"/>
      <c r="M41" s="238"/>
      <c r="N41" s="239"/>
      <c r="O41" s="240">
        <f t="shared" si="0"/>
        <v>0</v>
      </c>
      <c r="P41" s="241"/>
      <c r="Q41" s="230" t="s">
        <v>33</v>
      </c>
      <c r="R41" s="242" t="s">
        <v>34</v>
      </c>
      <c r="S41" s="243"/>
      <c r="T41" s="244"/>
      <c r="U41" s="244"/>
      <c r="V41" s="245">
        <v>1</v>
      </c>
    </row>
    <row r="42" spans="2:74" s="246" customFormat="1" ht="47.25" hidden="1" customHeight="1" x14ac:dyDescent="0.3">
      <c r="B42" s="228">
        <v>33</v>
      </c>
      <c r="C42" s="229" t="s">
        <v>64</v>
      </c>
      <c r="D42" s="230" t="s">
        <v>93</v>
      </c>
      <c r="E42" s="231">
        <v>42.6</v>
      </c>
      <c r="F42" s="232" t="s">
        <v>102</v>
      </c>
      <c r="G42" s="233" t="s">
        <v>103</v>
      </c>
      <c r="H42" s="234">
        <v>1</v>
      </c>
      <c r="I42" s="235" t="s">
        <v>32</v>
      </c>
      <c r="J42" s="236"/>
      <c r="K42" s="237"/>
      <c r="L42" s="237"/>
      <c r="M42" s="238"/>
      <c r="N42" s="239"/>
      <c r="O42" s="240">
        <f t="shared" si="0"/>
        <v>0</v>
      </c>
      <c r="P42" s="241"/>
      <c r="Q42" s="230" t="s">
        <v>33</v>
      </c>
      <c r="R42" s="242" t="s">
        <v>34</v>
      </c>
      <c r="S42" s="243"/>
      <c r="T42" s="244"/>
      <c r="U42" s="244"/>
      <c r="V42" s="245">
        <v>1</v>
      </c>
    </row>
    <row r="43" spans="2:74" s="247" customFormat="1" ht="72.75" hidden="1" thickBot="1" x14ac:dyDescent="0.35">
      <c r="B43" s="228">
        <v>34</v>
      </c>
      <c r="C43" s="229" t="s">
        <v>64</v>
      </c>
      <c r="D43" s="230" t="s">
        <v>93</v>
      </c>
      <c r="E43" s="231">
        <v>42.6</v>
      </c>
      <c r="F43" s="232" t="s">
        <v>104</v>
      </c>
      <c r="G43" s="233" t="s">
        <v>105</v>
      </c>
      <c r="H43" s="234">
        <v>1</v>
      </c>
      <c r="I43" s="235" t="s">
        <v>32</v>
      </c>
      <c r="J43" s="236"/>
      <c r="K43" s="237"/>
      <c r="L43" s="237"/>
      <c r="M43" s="238"/>
      <c r="N43" s="239"/>
      <c r="O43" s="240">
        <f t="shared" si="0"/>
        <v>0</v>
      </c>
      <c r="P43" s="241"/>
      <c r="Q43" s="230" t="s">
        <v>33</v>
      </c>
      <c r="R43" s="242" t="s">
        <v>34</v>
      </c>
      <c r="S43" s="243"/>
      <c r="T43" s="244"/>
      <c r="U43" s="244"/>
      <c r="V43" s="245">
        <v>1</v>
      </c>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6"/>
      <c r="BR43" s="246"/>
      <c r="BS43" s="246"/>
      <c r="BT43" s="246"/>
      <c r="BU43" s="246"/>
      <c r="BV43" s="246"/>
    </row>
    <row r="44" spans="2:74" s="246" customFormat="1" ht="54" hidden="1" x14ac:dyDescent="0.3">
      <c r="B44" s="228">
        <v>35</v>
      </c>
      <c r="C44" s="229" t="s">
        <v>64</v>
      </c>
      <c r="D44" s="230" t="s">
        <v>106</v>
      </c>
      <c r="E44" s="231">
        <v>51.4</v>
      </c>
      <c r="F44" s="248" t="s">
        <v>107</v>
      </c>
      <c r="G44" s="233" t="s">
        <v>108</v>
      </c>
      <c r="H44" s="234">
        <v>1</v>
      </c>
      <c r="I44" s="235" t="s">
        <v>32</v>
      </c>
      <c r="J44" s="236"/>
      <c r="K44" s="237"/>
      <c r="L44" s="237"/>
      <c r="M44" s="238"/>
      <c r="N44" s="239"/>
      <c r="O44" s="240">
        <f t="shared" si="0"/>
        <v>0</v>
      </c>
      <c r="P44" s="241"/>
      <c r="Q44" s="230" t="s">
        <v>33</v>
      </c>
      <c r="R44" s="242" t="s">
        <v>109</v>
      </c>
      <c r="S44" s="243"/>
      <c r="T44" s="244"/>
      <c r="U44" s="244"/>
      <c r="V44" s="245">
        <v>1</v>
      </c>
    </row>
    <row r="45" spans="2:74" s="246" customFormat="1" ht="36" hidden="1" customHeight="1" x14ac:dyDescent="0.3">
      <c r="B45" s="228">
        <v>36</v>
      </c>
      <c r="C45" s="229" t="s">
        <v>64</v>
      </c>
      <c r="D45" s="230" t="s">
        <v>110</v>
      </c>
      <c r="E45" s="231">
        <v>51.4</v>
      </c>
      <c r="F45" s="232" t="s">
        <v>111</v>
      </c>
      <c r="G45" s="233" t="s">
        <v>112</v>
      </c>
      <c r="H45" s="234">
        <v>1</v>
      </c>
      <c r="I45" s="235" t="s">
        <v>32</v>
      </c>
      <c r="J45" s="236"/>
      <c r="K45" s="237"/>
      <c r="L45" s="237"/>
      <c r="M45" s="238"/>
      <c r="N45" s="239"/>
      <c r="O45" s="240">
        <f t="shared" si="0"/>
        <v>0</v>
      </c>
      <c r="P45" s="241"/>
      <c r="Q45" s="230" t="s">
        <v>33</v>
      </c>
      <c r="R45" s="242" t="s">
        <v>109</v>
      </c>
      <c r="S45" s="243"/>
      <c r="T45" s="244"/>
      <c r="U45" s="244"/>
      <c r="V45" s="245">
        <v>1</v>
      </c>
    </row>
    <row r="46" spans="2:74" s="167" customFormat="1" ht="54" hidden="1" x14ac:dyDescent="0.3">
      <c r="B46" s="149">
        <v>37</v>
      </c>
      <c r="C46" s="150" t="s">
        <v>64</v>
      </c>
      <c r="D46" s="151" t="s">
        <v>110</v>
      </c>
      <c r="E46" s="152">
        <v>51.4</v>
      </c>
      <c r="F46" s="188" t="s">
        <v>113</v>
      </c>
      <c r="G46" s="168" t="s">
        <v>114</v>
      </c>
      <c r="H46" s="173">
        <v>1</v>
      </c>
      <c r="I46" s="155" t="s">
        <v>32</v>
      </c>
      <c r="J46" s="185"/>
      <c r="K46" s="174">
        <v>1</v>
      </c>
      <c r="L46" s="174"/>
      <c r="M46" s="175"/>
      <c r="N46" s="176"/>
      <c r="O46" s="161">
        <f t="shared" si="0"/>
        <v>1</v>
      </c>
      <c r="P46" s="162" t="s">
        <v>746</v>
      </c>
      <c r="Q46" s="151" t="s">
        <v>33</v>
      </c>
      <c r="R46" s="163" t="s">
        <v>109</v>
      </c>
      <c r="S46" s="171"/>
      <c r="T46" s="165">
        <v>1</v>
      </c>
      <c r="U46" s="165"/>
      <c r="V46" s="166"/>
    </row>
    <row r="47" spans="2:74" s="246" customFormat="1" ht="66.75" hidden="1" customHeight="1" x14ac:dyDescent="0.3">
      <c r="B47" s="228">
        <v>38</v>
      </c>
      <c r="C47" s="229" t="s">
        <v>64</v>
      </c>
      <c r="D47" s="230" t="s">
        <v>115</v>
      </c>
      <c r="E47" s="231">
        <v>75.7</v>
      </c>
      <c r="F47" s="249" t="s">
        <v>116</v>
      </c>
      <c r="G47" s="248" t="s">
        <v>117</v>
      </c>
      <c r="H47" s="235">
        <v>1</v>
      </c>
      <c r="I47" s="235" t="s">
        <v>32</v>
      </c>
      <c r="J47" s="250"/>
      <c r="K47" s="251"/>
      <c r="L47" s="252"/>
      <c r="M47" s="253"/>
      <c r="N47" s="254"/>
      <c r="O47" s="240">
        <f t="shared" si="0"/>
        <v>0</v>
      </c>
      <c r="P47" s="241"/>
      <c r="Q47" s="230" t="s">
        <v>33</v>
      </c>
      <c r="R47" s="242" t="s">
        <v>109</v>
      </c>
      <c r="S47" s="243"/>
      <c r="T47" s="244"/>
      <c r="U47" s="244"/>
      <c r="V47" s="245">
        <v>1</v>
      </c>
    </row>
    <row r="48" spans="2:74" s="167" customFormat="1" ht="66.75" hidden="1" customHeight="1" x14ac:dyDescent="0.3">
      <c r="B48" s="149">
        <v>39</v>
      </c>
      <c r="C48" s="150" t="s">
        <v>64</v>
      </c>
      <c r="D48" s="151" t="s">
        <v>115</v>
      </c>
      <c r="E48" s="152">
        <v>75.7</v>
      </c>
      <c r="F48" s="153" t="s">
        <v>118</v>
      </c>
      <c r="G48" s="154" t="s">
        <v>119</v>
      </c>
      <c r="H48" s="155">
        <v>1</v>
      </c>
      <c r="I48" s="155" t="s">
        <v>32</v>
      </c>
      <c r="J48" s="156">
        <v>1</v>
      </c>
      <c r="K48" s="157"/>
      <c r="L48" s="158"/>
      <c r="M48" s="159"/>
      <c r="N48" s="160"/>
      <c r="O48" s="161">
        <f t="shared" si="0"/>
        <v>1</v>
      </c>
      <c r="P48" s="162" t="s">
        <v>747</v>
      </c>
      <c r="Q48" s="151" t="s">
        <v>33</v>
      </c>
      <c r="R48" s="163" t="s">
        <v>34</v>
      </c>
      <c r="S48" s="171">
        <v>1</v>
      </c>
      <c r="T48" s="165"/>
      <c r="U48" s="165"/>
      <c r="V48" s="166"/>
    </row>
    <row r="49" spans="1:74" s="246" customFormat="1" ht="62.45" hidden="1" customHeight="1" x14ac:dyDescent="0.3">
      <c r="B49" s="228">
        <v>40</v>
      </c>
      <c r="C49" s="229" t="s">
        <v>64</v>
      </c>
      <c r="D49" s="230" t="s">
        <v>115</v>
      </c>
      <c r="E49" s="231">
        <v>75.7</v>
      </c>
      <c r="F49" s="249" t="s">
        <v>120</v>
      </c>
      <c r="G49" s="248" t="s">
        <v>121</v>
      </c>
      <c r="H49" s="235">
        <v>1</v>
      </c>
      <c r="I49" s="235" t="s">
        <v>32</v>
      </c>
      <c r="J49" s="250"/>
      <c r="K49" s="251"/>
      <c r="L49" s="252"/>
      <c r="M49" s="255"/>
      <c r="N49" s="256"/>
      <c r="O49" s="240">
        <f t="shared" si="0"/>
        <v>0</v>
      </c>
      <c r="P49" s="241"/>
      <c r="Q49" s="230" t="s">
        <v>33</v>
      </c>
      <c r="R49" s="242" t="s">
        <v>34</v>
      </c>
      <c r="S49" s="243"/>
      <c r="T49" s="244"/>
      <c r="U49" s="244"/>
      <c r="V49" s="245">
        <v>1</v>
      </c>
    </row>
    <row r="50" spans="1:74" s="246" customFormat="1" ht="37.5" hidden="1" customHeight="1" x14ac:dyDescent="0.3">
      <c r="B50" s="228">
        <v>41</v>
      </c>
      <c r="C50" s="229" t="s">
        <v>64</v>
      </c>
      <c r="D50" s="230" t="s">
        <v>115</v>
      </c>
      <c r="E50" s="231">
        <v>75.7</v>
      </c>
      <c r="F50" s="249" t="s">
        <v>122</v>
      </c>
      <c r="G50" s="257" t="s">
        <v>123</v>
      </c>
      <c r="H50" s="235">
        <v>1</v>
      </c>
      <c r="I50" s="235" t="s">
        <v>32</v>
      </c>
      <c r="J50" s="250"/>
      <c r="K50" s="251"/>
      <c r="L50" s="252"/>
      <c r="M50" s="253"/>
      <c r="N50" s="254"/>
      <c r="O50" s="240">
        <f t="shared" si="0"/>
        <v>0</v>
      </c>
      <c r="P50" s="241"/>
      <c r="Q50" s="230" t="s">
        <v>33</v>
      </c>
      <c r="R50" s="242" t="s">
        <v>109</v>
      </c>
      <c r="S50" s="243"/>
      <c r="T50" s="244"/>
      <c r="U50" s="244"/>
      <c r="V50" s="245">
        <v>1</v>
      </c>
    </row>
    <row r="51" spans="1:74" s="263" customFormat="1" ht="53.25" hidden="1" customHeight="1" x14ac:dyDescent="0.3">
      <c r="A51" s="258"/>
      <c r="B51" s="200">
        <v>42</v>
      </c>
      <c r="C51" s="201" t="s">
        <v>64</v>
      </c>
      <c r="D51" s="202" t="s">
        <v>124</v>
      </c>
      <c r="E51" s="203">
        <v>86.1</v>
      </c>
      <c r="F51" s="204" t="s">
        <v>125</v>
      </c>
      <c r="G51" s="259" t="s">
        <v>126</v>
      </c>
      <c r="H51" s="206">
        <v>1</v>
      </c>
      <c r="I51" s="206" t="s">
        <v>32</v>
      </c>
      <c r="J51" s="207"/>
      <c r="K51" s="208"/>
      <c r="L51" s="209"/>
      <c r="M51" s="260"/>
      <c r="N51" s="261"/>
      <c r="O51" s="212">
        <f t="shared" si="0"/>
        <v>0</v>
      </c>
      <c r="P51" s="213"/>
      <c r="Q51" s="202" t="s">
        <v>33</v>
      </c>
      <c r="R51" s="202" t="s">
        <v>127</v>
      </c>
      <c r="S51" s="215"/>
      <c r="T51" s="216"/>
      <c r="U51" s="216">
        <v>1</v>
      </c>
      <c r="V51" s="217"/>
      <c r="W51" s="262"/>
    </row>
    <row r="52" spans="1:74" s="246" customFormat="1" ht="72.75" hidden="1" customHeight="1" x14ac:dyDescent="0.3">
      <c r="B52" s="228">
        <v>43</v>
      </c>
      <c r="C52" s="229" t="s">
        <v>64</v>
      </c>
      <c r="D52" s="230" t="s">
        <v>124</v>
      </c>
      <c r="E52" s="231">
        <v>86.1</v>
      </c>
      <c r="F52" s="232" t="s">
        <v>128</v>
      </c>
      <c r="G52" s="248" t="s">
        <v>129</v>
      </c>
      <c r="H52" s="264">
        <v>0.5</v>
      </c>
      <c r="I52" s="235" t="s">
        <v>32</v>
      </c>
      <c r="J52" s="250"/>
      <c r="K52" s="252"/>
      <c r="L52" s="252"/>
      <c r="M52" s="255"/>
      <c r="N52" s="256"/>
      <c r="O52" s="240">
        <f t="shared" si="0"/>
        <v>0</v>
      </c>
      <c r="P52" s="241"/>
      <c r="Q52" s="230" t="s">
        <v>33</v>
      </c>
      <c r="R52" s="230" t="s">
        <v>127</v>
      </c>
      <c r="S52" s="243"/>
      <c r="T52" s="244"/>
      <c r="U52" s="244"/>
      <c r="V52" s="265">
        <v>0.5</v>
      </c>
    </row>
    <row r="53" spans="1:74" s="167" customFormat="1" ht="60" hidden="1" customHeight="1" x14ac:dyDescent="0.3">
      <c r="B53" s="149">
        <v>44</v>
      </c>
      <c r="C53" s="150" t="s">
        <v>64</v>
      </c>
      <c r="D53" s="151" t="s">
        <v>124</v>
      </c>
      <c r="E53" s="152">
        <v>86.1</v>
      </c>
      <c r="F53" s="188" t="s">
        <v>130</v>
      </c>
      <c r="G53" s="189" t="s">
        <v>131</v>
      </c>
      <c r="H53" s="155">
        <v>1</v>
      </c>
      <c r="I53" s="155" t="s">
        <v>32</v>
      </c>
      <c r="J53" s="156"/>
      <c r="K53" s="158">
        <v>1</v>
      </c>
      <c r="L53" s="158"/>
      <c r="M53" s="169"/>
      <c r="N53" s="170"/>
      <c r="O53" s="161">
        <f t="shared" si="0"/>
        <v>1</v>
      </c>
      <c r="P53" s="162" t="s">
        <v>748</v>
      </c>
      <c r="Q53" s="151" t="s">
        <v>33</v>
      </c>
      <c r="R53" s="151" t="s">
        <v>127</v>
      </c>
      <c r="S53" s="171"/>
      <c r="T53" s="165">
        <v>1</v>
      </c>
      <c r="U53" s="165"/>
      <c r="V53" s="166"/>
    </row>
    <row r="54" spans="1:74" s="167" customFormat="1" ht="72" hidden="1" customHeight="1" x14ac:dyDescent="0.3">
      <c r="B54" s="149">
        <v>45</v>
      </c>
      <c r="C54" s="150" t="s">
        <v>64</v>
      </c>
      <c r="D54" s="151" t="s">
        <v>124</v>
      </c>
      <c r="E54" s="190">
        <v>86.1</v>
      </c>
      <c r="F54" s="188" t="s">
        <v>132</v>
      </c>
      <c r="G54" s="168" t="s">
        <v>133</v>
      </c>
      <c r="H54" s="155">
        <v>1</v>
      </c>
      <c r="I54" s="191" t="s">
        <v>32</v>
      </c>
      <c r="J54" s="192"/>
      <c r="K54" s="193">
        <v>1</v>
      </c>
      <c r="L54" s="194"/>
      <c r="M54" s="195"/>
      <c r="N54" s="196"/>
      <c r="O54" s="161">
        <f t="shared" si="0"/>
        <v>1</v>
      </c>
      <c r="P54" s="162" t="s">
        <v>749</v>
      </c>
      <c r="Q54" s="151" t="s">
        <v>33</v>
      </c>
      <c r="R54" s="151" t="s">
        <v>127</v>
      </c>
      <c r="S54" s="171"/>
      <c r="T54" s="165">
        <v>1</v>
      </c>
      <c r="U54" s="165"/>
      <c r="V54" s="166"/>
    </row>
    <row r="55" spans="1:74" s="246" customFormat="1" ht="60.75" hidden="1" customHeight="1" x14ac:dyDescent="0.3">
      <c r="B55" s="228">
        <v>46</v>
      </c>
      <c r="C55" s="229" t="s">
        <v>64</v>
      </c>
      <c r="D55" s="230" t="s">
        <v>124</v>
      </c>
      <c r="E55" s="266">
        <v>86.1</v>
      </c>
      <c r="F55" s="232" t="s">
        <v>134</v>
      </c>
      <c r="G55" s="233" t="s">
        <v>135</v>
      </c>
      <c r="H55" s="235">
        <v>1</v>
      </c>
      <c r="I55" s="235" t="s">
        <v>32</v>
      </c>
      <c r="J55" s="250"/>
      <c r="K55" s="252"/>
      <c r="L55" s="252"/>
      <c r="M55" s="255"/>
      <c r="N55" s="256"/>
      <c r="O55" s="240">
        <f t="shared" si="0"/>
        <v>0</v>
      </c>
      <c r="P55" s="241"/>
      <c r="Q55" s="230" t="s">
        <v>33</v>
      </c>
      <c r="R55" s="230" t="s">
        <v>127</v>
      </c>
      <c r="S55" s="243"/>
      <c r="T55" s="244"/>
      <c r="U55" s="244"/>
      <c r="V55" s="245">
        <v>1</v>
      </c>
    </row>
    <row r="56" spans="1:74" s="167" customFormat="1" ht="60.75" hidden="1" customHeight="1" x14ac:dyDescent="0.3">
      <c r="B56" s="149">
        <v>47</v>
      </c>
      <c r="C56" s="150" t="s">
        <v>64</v>
      </c>
      <c r="D56" s="151" t="s">
        <v>124</v>
      </c>
      <c r="E56" s="190">
        <v>86.1</v>
      </c>
      <c r="F56" s="188" t="s">
        <v>136</v>
      </c>
      <c r="G56" s="168" t="s">
        <v>137</v>
      </c>
      <c r="H56" s="155">
        <v>1</v>
      </c>
      <c r="I56" s="155" t="s">
        <v>32</v>
      </c>
      <c r="J56" s="156"/>
      <c r="K56" s="158">
        <v>1</v>
      </c>
      <c r="L56" s="158"/>
      <c r="M56" s="169"/>
      <c r="N56" s="170"/>
      <c r="O56" s="161">
        <f t="shared" si="0"/>
        <v>1</v>
      </c>
      <c r="P56" s="162" t="s">
        <v>750</v>
      </c>
      <c r="Q56" s="151" t="s">
        <v>33</v>
      </c>
      <c r="R56" s="151" t="s">
        <v>127</v>
      </c>
      <c r="S56" s="171"/>
      <c r="T56" s="165">
        <v>1</v>
      </c>
      <c r="U56" s="165"/>
      <c r="V56" s="166"/>
    </row>
    <row r="57" spans="1:74" s="197" customFormat="1" ht="72" hidden="1" customHeight="1" thickBot="1" x14ac:dyDescent="0.35">
      <c r="B57" s="149">
        <v>48</v>
      </c>
      <c r="C57" s="150" t="s">
        <v>64</v>
      </c>
      <c r="D57" s="151" t="s">
        <v>124</v>
      </c>
      <c r="E57" s="190">
        <v>86.1</v>
      </c>
      <c r="F57" s="188" t="s">
        <v>138</v>
      </c>
      <c r="G57" s="168" t="s">
        <v>139</v>
      </c>
      <c r="H57" s="155">
        <v>1</v>
      </c>
      <c r="I57" s="155" t="s">
        <v>72</v>
      </c>
      <c r="J57" s="156"/>
      <c r="K57" s="158">
        <v>1</v>
      </c>
      <c r="L57" s="198"/>
      <c r="M57" s="169"/>
      <c r="N57" s="170"/>
      <c r="O57" s="161">
        <f t="shared" si="0"/>
        <v>1</v>
      </c>
      <c r="P57" s="162" t="s">
        <v>729</v>
      </c>
      <c r="Q57" s="151" t="s">
        <v>33</v>
      </c>
      <c r="R57" s="151" t="s">
        <v>127</v>
      </c>
      <c r="S57" s="171"/>
      <c r="T57" s="165">
        <v>1</v>
      </c>
      <c r="U57" s="165"/>
      <c r="V57" s="166"/>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7"/>
      <c r="BR57" s="167"/>
      <c r="BS57" s="167"/>
      <c r="BT57" s="167"/>
      <c r="BU57" s="167"/>
      <c r="BV57" s="167"/>
    </row>
    <row r="58" spans="1:74" s="246" customFormat="1" ht="49.5" hidden="1" customHeight="1" x14ac:dyDescent="0.3">
      <c r="B58" s="228">
        <v>49</v>
      </c>
      <c r="C58" s="229" t="s">
        <v>140</v>
      </c>
      <c r="D58" s="230" t="s">
        <v>141</v>
      </c>
      <c r="E58" s="231">
        <v>75.400000000000006</v>
      </c>
      <c r="F58" s="267" t="s">
        <v>142</v>
      </c>
      <c r="G58" s="248" t="s">
        <v>143</v>
      </c>
      <c r="H58" s="235">
        <v>1</v>
      </c>
      <c r="I58" s="235" t="s">
        <v>32</v>
      </c>
      <c r="J58" s="268"/>
      <c r="K58" s="269">
        <v>0.5</v>
      </c>
      <c r="L58" s="252"/>
      <c r="M58" s="255"/>
      <c r="N58" s="256"/>
      <c r="O58" s="240">
        <f t="shared" si="0"/>
        <v>0.5</v>
      </c>
      <c r="P58" s="241" t="s">
        <v>751</v>
      </c>
      <c r="Q58" s="230" t="s">
        <v>33</v>
      </c>
      <c r="R58" s="230" t="s">
        <v>34</v>
      </c>
      <c r="S58" s="243"/>
      <c r="T58" s="244">
        <v>0.5</v>
      </c>
      <c r="U58" s="244"/>
      <c r="V58" s="245">
        <v>0.5</v>
      </c>
    </row>
    <row r="59" spans="1:74" s="218" customFormat="1" ht="36" hidden="1" x14ac:dyDescent="0.3">
      <c r="B59" s="200">
        <v>50</v>
      </c>
      <c r="C59" s="201" t="s">
        <v>140</v>
      </c>
      <c r="D59" s="202" t="s">
        <v>141</v>
      </c>
      <c r="E59" s="203">
        <v>75.400000000000006</v>
      </c>
      <c r="F59" s="270" t="s">
        <v>144</v>
      </c>
      <c r="G59" s="219" t="s">
        <v>145</v>
      </c>
      <c r="H59" s="206">
        <v>1</v>
      </c>
      <c r="I59" s="206" t="s">
        <v>32</v>
      </c>
      <c r="J59" s="271"/>
      <c r="K59" s="209"/>
      <c r="L59" s="209"/>
      <c r="M59" s="210"/>
      <c r="N59" s="211"/>
      <c r="O59" s="212">
        <f t="shared" si="0"/>
        <v>0</v>
      </c>
      <c r="P59" s="213"/>
      <c r="Q59" s="202" t="s">
        <v>33</v>
      </c>
      <c r="R59" s="202" t="s">
        <v>34</v>
      </c>
      <c r="S59" s="215"/>
      <c r="T59" s="216"/>
      <c r="U59" s="216">
        <v>1</v>
      </c>
      <c r="V59" s="217"/>
    </row>
    <row r="60" spans="1:74" s="167" customFormat="1" ht="36" hidden="1" x14ac:dyDescent="0.3">
      <c r="B60" s="149">
        <v>51</v>
      </c>
      <c r="C60" s="150" t="s">
        <v>140</v>
      </c>
      <c r="D60" s="151" t="s">
        <v>141</v>
      </c>
      <c r="E60" s="152">
        <v>75.400000000000006</v>
      </c>
      <c r="F60" s="172" t="s">
        <v>146</v>
      </c>
      <c r="G60" s="154" t="s">
        <v>147</v>
      </c>
      <c r="H60" s="155">
        <v>1</v>
      </c>
      <c r="I60" s="155" t="s">
        <v>32</v>
      </c>
      <c r="J60" s="199"/>
      <c r="K60" s="158">
        <v>1</v>
      </c>
      <c r="L60" s="158"/>
      <c r="M60" s="169"/>
      <c r="N60" s="170"/>
      <c r="O60" s="161">
        <f t="shared" si="0"/>
        <v>1</v>
      </c>
      <c r="P60" s="162" t="s">
        <v>752</v>
      </c>
      <c r="Q60" s="151" t="s">
        <v>33</v>
      </c>
      <c r="R60" s="151" t="s">
        <v>34</v>
      </c>
      <c r="S60" s="171"/>
      <c r="T60" s="165">
        <v>1</v>
      </c>
      <c r="U60" s="165"/>
      <c r="V60" s="166"/>
    </row>
    <row r="61" spans="1:74" s="246" customFormat="1" ht="49.5" hidden="1" customHeight="1" x14ac:dyDescent="0.3">
      <c r="B61" s="228">
        <v>52</v>
      </c>
      <c r="C61" s="229" t="s">
        <v>140</v>
      </c>
      <c r="D61" s="230" t="s">
        <v>141</v>
      </c>
      <c r="E61" s="231">
        <v>75.400000000000006</v>
      </c>
      <c r="F61" s="267" t="s">
        <v>148</v>
      </c>
      <c r="G61" s="248" t="s">
        <v>149</v>
      </c>
      <c r="H61" s="235">
        <v>2</v>
      </c>
      <c r="I61" s="235" t="s">
        <v>72</v>
      </c>
      <c r="J61" s="268"/>
      <c r="K61" s="252">
        <v>1</v>
      </c>
      <c r="L61" s="252"/>
      <c r="M61" s="255"/>
      <c r="N61" s="256"/>
      <c r="O61" s="240">
        <f t="shared" si="0"/>
        <v>0.5</v>
      </c>
      <c r="P61" s="241" t="s">
        <v>753</v>
      </c>
      <c r="Q61" s="230" t="s">
        <v>33</v>
      </c>
      <c r="R61" s="230" t="s">
        <v>34</v>
      </c>
      <c r="S61" s="243"/>
      <c r="T61" s="244">
        <v>1</v>
      </c>
      <c r="U61" s="244"/>
      <c r="V61" s="245">
        <v>1</v>
      </c>
    </row>
    <row r="62" spans="1:74" s="246" customFormat="1" ht="53.25" hidden="1" customHeight="1" x14ac:dyDescent="0.3">
      <c r="B62" s="228">
        <v>53</v>
      </c>
      <c r="C62" s="229" t="s">
        <v>140</v>
      </c>
      <c r="D62" s="230" t="s">
        <v>141</v>
      </c>
      <c r="E62" s="231">
        <v>75.400000000000006</v>
      </c>
      <c r="F62" s="267" t="s">
        <v>150</v>
      </c>
      <c r="G62" s="248" t="s">
        <v>151</v>
      </c>
      <c r="H62" s="235">
        <v>6</v>
      </c>
      <c r="I62" s="235" t="s">
        <v>32</v>
      </c>
      <c r="J62" s="268"/>
      <c r="K62" s="252">
        <v>3</v>
      </c>
      <c r="L62" s="252"/>
      <c r="M62" s="255" t="s">
        <v>152</v>
      </c>
      <c r="N62" s="256"/>
      <c r="O62" s="240">
        <f t="shared" si="0"/>
        <v>0.5</v>
      </c>
      <c r="P62" s="241" t="s">
        <v>754</v>
      </c>
      <c r="Q62" s="230" t="s">
        <v>33</v>
      </c>
      <c r="R62" s="230" t="s">
        <v>34</v>
      </c>
      <c r="S62" s="243"/>
      <c r="T62" s="244">
        <v>3</v>
      </c>
      <c r="U62" s="244"/>
      <c r="V62" s="245">
        <v>3</v>
      </c>
    </row>
    <row r="63" spans="1:74" s="246" customFormat="1" ht="36" hidden="1" x14ac:dyDescent="0.3">
      <c r="B63" s="228">
        <v>54</v>
      </c>
      <c r="C63" s="229" t="s">
        <v>140</v>
      </c>
      <c r="D63" s="230" t="s">
        <v>141</v>
      </c>
      <c r="E63" s="231">
        <v>75.400000000000006</v>
      </c>
      <c r="F63" s="267" t="s">
        <v>153</v>
      </c>
      <c r="G63" s="248" t="s">
        <v>154</v>
      </c>
      <c r="H63" s="272">
        <v>0.4</v>
      </c>
      <c r="I63" s="235" t="s">
        <v>32</v>
      </c>
      <c r="J63" s="268"/>
      <c r="K63" s="273">
        <v>0.3</v>
      </c>
      <c r="L63" s="252"/>
      <c r="M63" s="255" t="s">
        <v>152</v>
      </c>
      <c r="N63" s="256"/>
      <c r="O63" s="240">
        <f t="shared" si="0"/>
        <v>0.74999999999999989</v>
      </c>
      <c r="P63" s="241" t="s">
        <v>755</v>
      </c>
      <c r="Q63" s="230" t="s">
        <v>33</v>
      </c>
      <c r="R63" s="230" t="s">
        <v>34</v>
      </c>
      <c r="S63" s="243"/>
      <c r="T63" s="274">
        <v>0.3</v>
      </c>
      <c r="U63" s="244"/>
      <c r="V63" s="265">
        <v>0.1</v>
      </c>
    </row>
    <row r="64" spans="1:74" s="246" customFormat="1" ht="36" hidden="1" x14ac:dyDescent="0.3">
      <c r="B64" s="228">
        <v>55</v>
      </c>
      <c r="C64" s="229" t="s">
        <v>140</v>
      </c>
      <c r="D64" s="230" t="s">
        <v>141</v>
      </c>
      <c r="E64" s="231">
        <v>75.400000000000006</v>
      </c>
      <c r="F64" s="249" t="s">
        <v>155</v>
      </c>
      <c r="G64" s="248" t="s">
        <v>156</v>
      </c>
      <c r="H64" s="235">
        <v>1</v>
      </c>
      <c r="I64" s="235" t="s">
        <v>32</v>
      </c>
      <c r="J64" s="268"/>
      <c r="K64" s="252"/>
      <c r="L64" s="252"/>
      <c r="M64" s="255"/>
      <c r="N64" s="256"/>
      <c r="O64" s="240">
        <f t="shared" si="0"/>
        <v>0</v>
      </c>
      <c r="P64" s="241"/>
      <c r="Q64" s="230" t="s">
        <v>33</v>
      </c>
      <c r="R64" s="230" t="s">
        <v>34</v>
      </c>
      <c r="S64" s="243"/>
      <c r="T64" s="244"/>
      <c r="U64" s="244"/>
      <c r="V64" s="245">
        <v>1</v>
      </c>
    </row>
    <row r="65" spans="1:74" s="218" customFormat="1" ht="36" hidden="1" x14ac:dyDescent="0.3">
      <c r="B65" s="200">
        <v>56</v>
      </c>
      <c r="C65" s="201" t="s">
        <v>140</v>
      </c>
      <c r="D65" s="202" t="s">
        <v>157</v>
      </c>
      <c r="E65" s="203">
        <v>75.3</v>
      </c>
      <c r="F65" s="204" t="s">
        <v>158</v>
      </c>
      <c r="G65" s="219" t="s">
        <v>159</v>
      </c>
      <c r="H65" s="206">
        <v>1</v>
      </c>
      <c r="I65" s="206" t="s">
        <v>32</v>
      </c>
      <c r="J65" s="271"/>
      <c r="K65" s="209"/>
      <c r="L65" s="209"/>
      <c r="M65" s="210"/>
      <c r="N65" s="211"/>
      <c r="O65" s="212">
        <f t="shared" si="0"/>
        <v>0</v>
      </c>
      <c r="P65" s="213"/>
      <c r="Q65" s="202" t="s">
        <v>33</v>
      </c>
      <c r="R65" s="202" t="s">
        <v>34</v>
      </c>
      <c r="S65" s="215"/>
      <c r="T65" s="216"/>
      <c r="U65" s="216">
        <v>1</v>
      </c>
      <c r="V65" s="217"/>
    </row>
    <row r="66" spans="1:74" s="247" customFormat="1" ht="44.25" hidden="1" customHeight="1" thickBot="1" x14ac:dyDescent="0.35">
      <c r="B66" s="228">
        <v>57</v>
      </c>
      <c r="C66" s="229" t="s">
        <v>140</v>
      </c>
      <c r="D66" s="230" t="s">
        <v>157</v>
      </c>
      <c r="E66" s="231">
        <v>75.3</v>
      </c>
      <c r="F66" s="249" t="s">
        <v>160</v>
      </c>
      <c r="G66" s="248" t="s">
        <v>161</v>
      </c>
      <c r="H66" s="235">
        <v>2</v>
      </c>
      <c r="I66" s="235" t="s">
        <v>32</v>
      </c>
      <c r="J66" s="268"/>
      <c r="K66" s="252"/>
      <c r="L66" s="252"/>
      <c r="M66" s="255"/>
      <c r="N66" s="256"/>
      <c r="O66" s="240">
        <f t="shared" si="0"/>
        <v>0</v>
      </c>
      <c r="P66" s="241"/>
      <c r="Q66" s="230" t="s">
        <v>33</v>
      </c>
      <c r="R66" s="230" t="s">
        <v>34</v>
      </c>
      <c r="S66" s="243"/>
      <c r="T66" s="244"/>
      <c r="U66" s="244">
        <v>1</v>
      </c>
      <c r="V66" s="245">
        <v>1</v>
      </c>
      <c r="W66" s="246"/>
      <c r="X66" s="246"/>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6"/>
      <c r="AY66" s="246"/>
      <c r="AZ66" s="246"/>
      <c r="BA66" s="246"/>
      <c r="BB66" s="246"/>
      <c r="BC66" s="246"/>
      <c r="BD66" s="246"/>
      <c r="BE66" s="246"/>
      <c r="BF66" s="246"/>
      <c r="BG66" s="246"/>
      <c r="BH66" s="246"/>
      <c r="BI66" s="246"/>
      <c r="BJ66" s="246"/>
      <c r="BK66" s="246"/>
      <c r="BL66" s="246"/>
      <c r="BM66" s="246"/>
      <c r="BN66" s="246"/>
      <c r="BO66" s="246"/>
      <c r="BP66" s="246"/>
      <c r="BQ66" s="246"/>
      <c r="BR66" s="246"/>
      <c r="BS66" s="246"/>
      <c r="BT66" s="246"/>
      <c r="BU66" s="246"/>
      <c r="BV66" s="246"/>
    </row>
    <row r="67" spans="1:74" s="218" customFormat="1" ht="125.25" customHeight="1" x14ac:dyDescent="0.3">
      <c r="B67" s="200">
        <v>58</v>
      </c>
      <c r="C67" s="201" t="s">
        <v>162</v>
      </c>
      <c r="D67" s="202" t="s">
        <v>163</v>
      </c>
      <c r="E67" s="203">
        <v>59.3</v>
      </c>
      <c r="F67" s="219" t="s">
        <v>164</v>
      </c>
      <c r="G67" s="205" t="s">
        <v>165</v>
      </c>
      <c r="H67" s="206">
        <v>1</v>
      </c>
      <c r="I67" s="206" t="s">
        <v>72</v>
      </c>
      <c r="J67" s="207">
        <v>1</v>
      </c>
      <c r="K67" s="208">
        <v>1</v>
      </c>
      <c r="L67" s="209">
        <v>1</v>
      </c>
      <c r="M67" s="210"/>
      <c r="N67" s="211"/>
      <c r="O67" s="212">
        <f>+AVERAGE(J67:M67)/H67</f>
        <v>1</v>
      </c>
      <c r="P67" s="320" t="s">
        <v>758</v>
      </c>
      <c r="Q67" s="202" t="s">
        <v>33</v>
      </c>
      <c r="R67" s="214" t="s">
        <v>166</v>
      </c>
      <c r="S67" s="358">
        <v>1</v>
      </c>
      <c r="T67" s="216">
        <v>1</v>
      </c>
      <c r="U67" s="216">
        <v>1</v>
      </c>
      <c r="V67" s="217">
        <v>1</v>
      </c>
      <c r="W67" s="359"/>
      <c r="X67" s="359"/>
      <c r="Y67" s="359"/>
      <c r="Z67" s="359"/>
      <c r="AA67" s="359"/>
      <c r="AB67" s="359"/>
      <c r="AC67" s="359"/>
      <c r="AD67" s="359"/>
      <c r="AE67" s="359"/>
      <c r="AF67" s="359"/>
      <c r="AG67" s="359"/>
      <c r="AH67" s="359"/>
      <c r="AI67" s="359"/>
      <c r="AJ67" s="359"/>
      <c r="AK67" s="359"/>
      <c r="AL67" s="359"/>
      <c r="AM67" s="359"/>
      <c r="AN67" s="359"/>
      <c r="AO67" s="359"/>
      <c r="AP67" s="359"/>
      <c r="AQ67" s="359"/>
      <c r="AR67" s="359"/>
      <c r="AS67" s="359"/>
      <c r="AT67" s="359"/>
      <c r="AU67" s="359"/>
      <c r="AV67" s="359"/>
      <c r="AW67" s="359"/>
      <c r="AX67" s="359"/>
      <c r="AY67" s="359"/>
      <c r="AZ67" s="359"/>
      <c r="BA67" s="359"/>
      <c r="BB67" s="359"/>
      <c r="BC67" s="359"/>
      <c r="BD67" s="359"/>
      <c r="BE67" s="359"/>
      <c r="BF67" s="359"/>
      <c r="BG67" s="359"/>
      <c r="BH67" s="359"/>
      <c r="BI67" s="359"/>
      <c r="BJ67" s="359"/>
      <c r="BK67" s="359"/>
      <c r="BL67" s="359"/>
      <c r="BM67" s="359"/>
      <c r="BN67" s="359"/>
      <c r="BO67" s="359"/>
      <c r="BP67" s="359"/>
      <c r="BQ67" s="359"/>
      <c r="BR67" s="359"/>
      <c r="BS67" s="359"/>
      <c r="BT67" s="359"/>
    </row>
    <row r="68" spans="1:74" s="246" customFormat="1" ht="48" customHeight="1" x14ac:dyDescent="0.3">
      <c r="B68" s="228">
        <v>59</v>
      </c>
      <c r="C68" s="229" t="s">
        <v>162</v>
      </c>
      <c r="D68" s="230" t="s">
        <v>163</v>
      </c>
      <c r="E68" s="231">
        <v>59.3</v>
      </c>
      <c r="F68" s="248" t="s">
        <v>167</v>
      </c>
      <c r="G68" s="233" t="s">
        <v>168</v>
      </c>
      <c r="H68" s="235">
        <v>1</v>
      </c>
      <c r="I68" s="235" t="s">
        <v>32</v>
      </c>
      <c r="J68" s="250"/>
      <c r="K68" s="251"/>
      <c r="L68" s="252"/>
      <c r="M68" s="255"/>
      <c r="N68" s="256"/>
      <c r="O68" s="240">
        <f t="shared" si="0"/>
        <v>0</v>
      </c>
      <c r="P68" s="241"/>
      <c r="Q68" s="230" t="s">
        <v>33</v>
      </c>
      <c r="R68" s="242" t="s">
        <v>169</v>
      </c>
      <c r="S68" s="243"/>
      <c r="T68" s="244"/>
      <c r="U68" s="244"/>
      <c r="V68" s="245">
        <v>1</v>
      </c>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59"/>
      <c r="AW68" s="359"/>
      <c r="AX68" s="359"/>
      <c r="AY68" s="359"/>
      <c r="AZ68" s="359"/>
      <c r="BA68" s="359"/>
      <c r="BB68" s="359"/>
      <c r="BC68" s="359"/>
      <c r="BD68" s="359"/>
      <c r="BE68" s="359"/>
      <c r="BF68" s="359"/>
      <c r="BG68" s="359"/>
      <c r="BH68" s="359"/>
      <c r="BI68" s="359"/>
      <c r="BJ68" s="359"/>
      <c r="BK68" s="359"/>
      <c r="BL68" s="359"/>
      <c r="BM68" s="359"/>
      <c r="BN68" s="359"/>
      <c r="BO68" s="359"/>
      <c r="BP68" s="359"/>
      <c r="BQ68" s="359"/>
      <c r="BR68" s="359"/>
      <c r="BS68" s="359"/>
      <c r="BT68" s="359"/>
    </row>
    <row r="69" spans="1:74" s="246" customFormat="1" ht="45" customHeight="1" x14ac:dyDescent="0.3">
      <c r="B69" s="228">
        <v>60</v>
      </c>
      <c r="C69" s="229" t="s">
        <v>162</v>
      </c>
      <c r="D69" s="230" t="s">
        <v>163</v>
      </c>
      <c r="E69" s="231">
        <v>59.3</v>
      </c>
      <c r="F69" s="248" t="s">
        <v>170</v>
      </c>
      <c r="G69" s="233" t="s">
        <v>171</v>
      </c>
      <c r="H69" s="235">
        <v>1</v>
      </c>
      <c r="I69" s="235" t="s">
        <v>32</v>
      </c>
      <c r="J69" s="250"/>
      <c r="K69" s="251"/>
      <c r="L69" s="252"/>
      <c r="M69" s="255"/>
      <c r="N69" s="256"/>
      <c r="O69" s="240">
        <f t="shared" si="0"/>
        <v>0</v>
      </c>
      <c r="P69" s="241"/>
      <c r="Q69" s="230" t="s">
        <v>33</v>
      </c>
      <c r="R69" s="242" t="s">
        <v>172</v>
      </c>
      <c r="S69" s="243"/>
      <c r="T69" s="244"/>
      <c r="U69" s="244"/>
      <c r="V69" s="245">
        <v>1</v>
      </c>
      <c r="W69" s="359"/>
      <c r="X69" s="359"/>
      <c r="Y69" s="359"/>
      <c r="Z69" s="359"/>
      <c r="AA69" s="359"/>
      <c r="AB69" s="359"/>
      <c r="AC69" s="359"/>
      <c r="AD69" s="359"/>
      <c r="AE69" s="359"/>
      <c r="AF69" s="359"/>
      <c r="AG69" s="359"/>
      <c r="AH69" s="359"/>
      <c r="AI69" s="359"/>
      <c r="AJ69" s="359"/>
      <c r="AK69" s="359"/>
      <c r="AL69" s="359"/>
      <c r="AM69" s="359"/>
      <c r="AN69" s="359"/>
      <c r="AO69" s="359"/>
      <c r="AP69" s="359"/>
      <c r="AQ69" s="359"/>
      <c r="AR69" s="359"/>
      <c r="AS69" s="359"/>
      <c r="AT69" s="359"/>
      <c r="AU69" s="359"/>
      <c r="AV69" s="359"/>
      <c r="AW69" s="359"/>
      <c r="AX69" s="359"/>
      <c r="AY69" s="359"/>
      <c r="AZ69" s="359"/>
      <c r="BA69" s="359"/>
      <c r="BB69" s="359"/>
      <c r="BC69" s="359"/>
      <c r="BD69" s="359"/>
      <c r="BE69" s="359"/>
      <c r="BF69" s="359"/>
      <c r="BG69" s="359"/>
      <c r="BH69" s="359"/>
      <c r="BI69" s="359"/>
      <c r="BJ69" s="359"/>
      <c r="BK69" s="359"/>
      <c r="BL69" s="359"/>
      <c r="BM69" s="359"/>
      <c r="BN69" s="359"/>
      <c r="BO69" s="359"/>
      <c r="BP69" s="359"/>
      <c r="BQ69" s="359"/>
      <c r="BR69" s="359"/>
      <c r="BS69" s="359"/>
      <c r="BT69" s="359"/>
    </row>
    <row r="70" spans="1:74" s="246" customFormat="1" ht="63.75" customHeight="1" x14ac:dyDescent="0.3">
      <c r="B70" s="228">
        <v>61</v>
      </c>
      <c r="C70" s="229" t="s">
        <v>162</v>
      </c>
      <c r="D70" s="230" t="s">
        <v>163</v>
      </c>
      <c r="E70" s="231">
        <v>59.3</v>
      </c>
      <c r="F70" s="248" t="s">
        <v>173</v>
      </c>
      <c r="G70" s="233" t="s">
        <v>174</v>
      </c>
      <c r="H70" s="235">
        <v>1</v>
      </c>
      <c r="I70" s="235" t="s">
        <v>32</v>
      </c>
      <c r="J70" s="250"/>
      <c r="K70" s="251"/>
      <c r="L70" s="252"/>
      <c r="M70" s="255"/>
      <c r="N70" s="256"/>
      <c r="O70" s="240">
        <f t="shared" si="0"/>
        <v>0</v>
      </c>
      <c r="P70" s="241"/>
      <c r="Q70" s="230" t="s">
        <v>33</v>
      </c>
      <c r="R70" s="242" t="s">
        <v>172</v>
      </c>
      <c r="S70" s="243"/>
      <c r="T70" s="244"/>
      <c r="U70" s="244"/>
      <c r="V70" s="245">
        <v>1</v>
      </c>
      <c r="W70" s="359"/>
      <c r="X70" s="359"/>
      <c r="Y70" s="359"/>
      <c r="Z70" s="359"/>
      <c r="AA70" s="359"/>
      <c r="AB70" s="359"/>
      <c r="AC70" s="359"/>
      <c r="AD70" s="359"/>
      <c r="AE70" s="359"/>
      <c r="AF70" s="359"/>
      <c r="AG70" s="359"/>
      <c r="AH70" s="359"/>
      <c r="AI70" s="359"/>
      <c r="AJ70" s="359"/>
      <c r="AK70" s="359"/>
      <c r="AL70" s="359"/>
      <c r="AM70" s="359"/>
      <c r="AN70" s="359"/>
      <c r="AO70" s="359"/>
      <c r="AP70" s="359"/>
      <c r="AQ70" s="359"/>
      <c r="AR70" s="359"/>
      <c r="AS70" s="359"/>
      <c r="AT70" s="359"/>
      <c r="AU70" s="359"/>
      <c r="AV70" s="359"/>
      <c r="AW70" s="359"/>
      <c r="AX70" s="359"/>
      <c r="AY70" s="359"/>
      <c r="AZ70" s="359"/>
      <c r="BA70" s="359"/>
      <c r="BB70" s="359"/>
      <c r="BC70" s="359"/>
      <c r="BD70" s="359"/>
      <c r="BE70" s="359"/>
      <c r="BF70" s="359"/>
      <c r="BG70" s="359"/>
      <c r="BH70" s="359"/>
      <c r="BI70" s="359"/>
      <c r="BJ70" s="359"/>
      <c r="BK70" s="359"/>
      <c r="BL70" s="359"/>
      <c r="BM70" s="359"/>
      <c r="BN70" s="359"/>
      <c r="BO70" s="359"/>
      <c r="BP70" s="359"/>
      <c r="BQ70" s="359"/>
      <c r="BR70" s="359"/>
      <c r="BS70" s="359"/>
      <c r="BT70" s="359"/>
    </row>
    <row r="71" spans="1:74" s="218" customFormat="1" ht="95.25" customHeight="1" x14ac:dyDescent="0.3">
      <c r="B71" s="200">
        <v>62</v>
      </c>
      <c r="C71" s="201" t="s">
        <v>162</v>
      </c>
      <c r="D71" s="202" t="s">
        <v>163</v>
      </c>
      <c r="E71" s="319">
        <v>59.3</v>
      </c>
      <c r="F71" s="204" t="s">
        <v>175</v>
      </c>
      <c r="G71" s="219" t="s">
        <v>176</v>
      </c>
      <c r="H71" s="206">
        <v>1</v>
      </c>
      <c r="I71" s="206" t="s">
        <v>72</v>
      </c>
      <c r="J71" s="207">
        <v>1</v>
      </c>
      <c r="K71" s="208">
        <v>1</v>
      </c>
      <c r="L71" s="209">
        <v>1</v>
      </c>
      <c r="M71" s="210"/>
      <c r="N71" s="211"/>
      <c r="O71" s="212">
        <f>+AVERAGE(J71:M71)/H71</f>
        <v>1</v>
      </c>
      <c r="P71" s="213" t="s">
        <v>732</v>
      </c>
      <c r="Q71" s="202" t="s">
        <v>33</v>
      </c>
      <c r="R71" s="214" t="s">
        <v>177</v>
      </c>
      <c r="S71" s="215">
        <v>1</v>
      </c>
      <c r="T71" s="216">
        <v>1</v>
      </c>
      <c r="U71" s="216">
        <v>1</v>
      </c>
      <c r="V71" s="217">
        <v>1</v>
      </c>
      <c r="W71" s="359" t="s">
        <v>757</v>
      </c>
      <c r="X71" s="359"/>
      <c r="Y71" s="359"/>
      <c r="Z71" s="359"/>
      <c r="AA71" s="359"/>
      <c r="AB71" s="359"/>
      <c r="AC71" s="359"/>
      <c r="AD71" s="359"/>
      <c r="AE71" s="359"/>
      <c r="AF71" s="359"/>
      <c r="AG71" s="359"/>
      <c r="AH71" s="359"/>
      <c r="AI71" s="359"/>
      <c r="AJ71" s="359"/>
      <c r="AK71" s="359"/>
      <c r="AL71" s="359"/>
      <c r="AM71" s="359"/>
      <c r="AN71" s="359"/>
      <c r="AO71" s="359"/>
      <c r="AP71" s="359"/>
      <c r="AQ71" s="359"/>
      <c r="AR71" s="359"/>
      <c r="AS71" s="359"/>
      <c r="AT71" s="359"/>
      <c r="AU71" s="359"/>
      <c r="AV71" s="359"/>
      <c r="AW71" s="359"/>
      <c r="AX71" s="359"/>
      <c r="AY71" s="359"/>
      <c r="AZ71" s="359"/>
      <c r="BA71" s="359"/>
      <c r="BB71" s="359"/>
      <c r="BC71" s="359"/>
      <c r="BD71" s="359"/>
      <c r="BE71" s="359"/>
      <c r="BF71" s="359"/>
      <c r="BG71" s="359"/>
      <c r="BH71" s="359"/>
      <c r="BI71" s="359"/>
      <c r="BJ71" s="359"/>
      <c r="BK71" s="359"/>
      <c r="BL71" s="359"/>
      <c r="BM71" s="359"/>
      <c r="BN71" s="359"/>
      <c r="BO71" s="359"/>
      <c r="BP71" s="359"/>
      <c r="BQ71" s="359"/>
      <c r="BR71" s="359"/>
      <c r="BS71" s="359"/>
      <c r="BT71" s="359"/>
    </row>
    <row r="72" spans="1:74" s="246" customFormat="1" ht="57" customHeight="1" x14ac:dyDescent="0.3">
      <c r="B72" s="228">
        <v>63</v>
      </c>
      <c r="C72" s="229" t="s">
        <v>162</v>
      </c>
      <c r="D72" s="230" t="s">
        <v>163</v>
      </c>
      <c r="E72" s="266">
        <v>59.3</v>
      </c>
      <c r="F72" s="249" t="s">
        <v>178</v>
      </c>
      <c r="G72" s="233" t="s">
        <v>179</v>
      </c>
      <c r="H72" s="235">
        <v>1</v>
      </c>
      <c r="I72" s="235" t="s">
        <v>32</v>
      </c>
      <c r="J72" s="250"/>
      <c r="K72" s="251"/>
      <c r="L72" s="252"/>
      <c r="M72" s="255"/>
      <c r="N72" s="256"/>
      <c r="O72" s="240">
        <f t="shared" si="0"/>
        <v>0</v>
      </c>
      <c r="P72" s="241"/>
      <c r="Q72" s="230" t="s">
        <v>33</v>
      </c>
      <c r="R72" s="242" t="s">
        <v>180</v>
      </c>
      <c r="S72" s="243"/>
      <c r="T72" s="244"/>
      <c r="U72" s="244"/>
      <c r="V72" s="245">
        <v>1</v>
      </c>
      <c r="W72" s="359"/>
      <c r="X72" s="359"/>
      <c r="Y72" s="359"/>
      <c r="Z72" s="359"/>
      <c r="AA72" s="359"/>
      <c r="AB72" s="359"/>
      <c r="AC72" s="359"/>
      <c r="AD72" s="359"/>
      <c r="AE72" s="359"/>
      <c r="AF72" s="359"/>
      <c r="AG72" s="359"/>
      <c r="AH72" s="359"/>
      <c r="AI72" s="359"/>
      <c r="AJ72" s="359"/>
      <c r="AK72" s="359"/>
      <c r="AL72" s="359"/>
      <c r="AM72" s="359"/>
      <c r="AN72" s="359"/>
      <c r="AO72" s="359"/>
      <c r="AP72" s="359"/>
      <c r="AQ72" s="359"/>
      <c r="AR72" s="359"/>
      <c r="AS72" s="359"/>
      <c r="AT72" s="359"/>
      <c r="AU72" s="359"/>
      <c r="AV72" s="359"/>
      <c r="AW72" s="359"/>
      <c r="AX72" s="359"/>
      <c r="AY72" s="359"/>
      <c r="AZ72" s="359"/>
      <c r="BA72" s="359"/>
      <c r="BB72" s="359"/>
      <c r="BC72" s="359"/>
      <c r="BD72" s="359"/>
      <c r="BE72" s="359"/>
      <c r="BF72" s="359"/>
      <c r="BG72" s="359"/>
      <c r="BH72" s="359"/>
      <c r="BI72" s="359"/>
      <c r="BJ72" s="359"/>
      <c r="BK72" s="359"/>
      <c r="BL72" s="359"/>
      <c r="BM72" s="359"/>
      <c r="BN72" s="359"/>
      <c r="BO72" s="359"/>
      <c r="BP72" s="359"/>
      <c r="BQ72" s="359"/>
      <c r="BR72" s="359"/>
      <c r="BS72" s="359"/>
      <c r="BT72" s="359"/>
    </row>
    <row r="73" spans="1:74" s="197" customFormat="1" ht="107.25" customHeight="1" thickBot="1" x14ac:dyDescent="0.35">
      <c r="B73" s="149">
        <v>64</v>
      </c>
      <c r="C73" s="150" t="s">
        <v>162</v>
      </c>
      <c r="D73" s="151" t="s">
        <v>163</v>
      </c>
      <c r="E73" s="190">
        <v>59.3</v>
      </c>
      <c r="F73" s="153" t="s">
        <v>181</v>
      </c>
      <c r="G73" s="189" t="s">
        <v>182</v>
      </c>
      <c r="H73" s="155">
        <v>1</v>
      </c>
      <c r="I73" s="155" t="s">
        <v>32</v>
      </c>
      <c r="J73" s="156"/>
      <c r="K73" s="157">
        <v>1</v>
      </c>
      <c r="L73" s="158"/>
      <c r="M73" s="169"/>
      <c r="N73" s="170"/>
      <c r="O73" s="161">
        <f t="shared" si="0"/>
        <v>1</v>
      </c>
      <c r="P73" s="162" t="s">
        <v>733</v>
      </c>
      <c r="Q73" s="151" t="s">
        <v>33</v>
      </c>
      <c r="R73" s="163" t="s">
        <v>183</v>
      </c>
      <c r="S73" s="171"/>
      <c r="T73" s="165">
        <v>1</v>
      </c>
      <c r="U73" s="165"/>
      <c r="V73" s="166"/>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59"/>
      <c r="BT73" s="359"/>
      <c r="BU73" s="167"/>
      <c r="BV73" s="167"/>
    </row>
    <row r="74" spans="1:74" s="275" customFormat="1" ht="43.5" hidden="1" customHeight="1" x14ac:dyDescent="0.3">
      <c r="B74" s="228">
        <v>65</v>
      </c>
      <c r="C74" s="229" t="s">
        <v>184</v>
      </c>
      <c r="D74" s="230" t="s">
        <v>185</v>
      </c>
      <c r="E74" s="231">
        <v>86.5</v>
      </c>
      <c r="F74" s="249" t="s">
        <v>186</v>
      </c>
      <c r="G74" s="248" t="s">
        <v>187</v>
      </c>
      <c r="H74" s="235">
        <v>1</v>
      </c>
      <c r="I74" s="235" t="s">
        <v>32</v>
      </c>
      <c r="J74" s="250"/>
      <c r="K74" s="252"/>
      <c r="L74" s="252"/>
      <c r="M74" s="255"/>
      <c r="N74" s="256"/>
      <c r="O74" s="240">
        <f t="shared" si="0"/>
        <v>0</v>
      </c>
      <c r="P74" s="241"/>
      <c r="Q74" s="230" t="s">
        <v>188</v>
      </c>
      <c r="R74" s="230" t="s">
        <v>189</v>
      </c>
      <c r="S74" s="243"/>
      <c r="T74" s="244"/>
      <c r="U74" s="244"/>
      <c r="V74" s="245">
        <v>1</v>
      </c>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c r="BR74" s="246"/>
      <c r="BS74" s="246"/>
      <c r="BT74" s="246"/>
      <c r="BU74" s="246"/>
      <c r="BV74" s="246"/>
    </row>
    <row r="75" spans="1:74" s="246" customFormat="1" ht="54.75" hidden="1" customHeight="1" x14ac:dyDescent="0.3">
      <c r="B75" s="228">
        <v>66</v>
      </c>
      <c r="C75" s="229" t="s">
        <v>184</v>
      </c>
      <c r="D75" s="230" t="s">
        <v>185</v>
      </c>
      <c r="E75" s="231">
        <v>86.5</v>
      </c>
      <c r="F75" s="249" t="s">
        <v>190</v>
      </c>
      <c r="G75" s="248" t="s">
        <v>187</v>
      </c>
      <c r="H75" s="235">
        <v>1</v>
      </c>
      <c r="I75" s="235" t="s">
        <v>32</v>
      </c>
      <c r="J75" s="250"/>
      <c r="K75" s="252"/>
      <c r="L75" s="252"/>
      <c r="M75" s="255"/>
      <c r="N75" s="256"/>
      <c r="O75" s="240">
        <f t="shared" si="0"/>
        <v>0</v>
      </c>
      <c r="P75" s="241"/>
      <c r="Q75" s="230" t="s">
        <v>188</v>
      </c>
      <c r="R75" s="230" t="s">
        <v>189</v>
      </c>
      <c r="S75" s="243"/>
      <c r="T75" s="244"/>
      <c r="U75" s="244"/>
      <c r="V75" s="245">
        <v>1</v>
      </c>
    </row>
    <row r="76" spans="1:74" s="246" customFormat="1" ht="39" hidden="1" customHeight="1" x14ac:dyDescent="0.3">
      <c r="B76" s="228">
        <v>67</v>
      </c>
      <c r="C76" s="229" t="s">
        <v>184</v>
      </c>
      <c r="D76" s="230" t="s">
        <v>185</v>
      </c>
      <c r="E76" s="231">
        <v>86.5</v>
      </c>
      <c r="F76" s="249" t="s">
        <v>191</v>
      </c>
      <c r="G76" s="248" t="s">
        <v>187</v>
      </c>
      <c r="H76" s="235">
        <v>1</v>
      </c>
      <c r="I76" s="235" t="s">
        <v>32</v>
      </c>
      <c r="J76" s="250"/>
      <c r="K76" s="252"/>
      <c r="L76" s="252"/>
      <c r="M76" s="255"/>
      <c r="N76" s="256"/>
      <c r="O76" s="240">
        <f t="shared" ref="O76:O80" si="1">+SUM(J76:M76)/H76</f>
        <v>0</v>
      </c>
      <c r="P76" s="241"/>
      <c r="Q76" s="230" t="s">
        <v>188</v>
      </c>
      <c r="R76" s="230" t="s">
        <v>189</v>
      </c>
      <c r="S76" s="243"/>
      <c r="T76" s="244"/>
      <c r="U76" s="244"/>
      <c r="V76" s="245">
        <v>1</v>
      </c>
    </row>
    <row r="77" spans="1:74" s="246" customFormat="1" ht="28.5" hidden="1" customHeight="1" x14ac:dyDescent="0.3">
      <c r="B77" s="228">
        <v>68</v>
      </c>
      <c r="C77" s="229" t="s">
        <v>184</v>
      </c>
      <c r="D77" s="230" t="s">
        <v>185</v>
      </c>
      <c r="E77" s="231">
        <v>86.5</v>
      </c>
      <c r="F77" s="249" t="s">
        <v>192</v>
      </c>
      <c r="G77" s="248" t="s">
        <v>193</v>
      </c>
      <c r="H77" s="235">
        <v>1</v>
      </c>
      <c r="I77" s="235" t="s">
        <v>32</v>
      </c>
      <c r="J77" s="250"/>
      <c r="K77" s="252"/>
      <c r="L77" s="252"/>
      <c r="M77" s="255"/>
      <c r="N77" s="256"/>
      <c r="O77" s="240">
        <f t="shared" si="1"/>
        <v>0</v>
      </c>
      <c r="P77" s="241"/>
      <c r="Q77" s="230" t="s">
        <v>188</v>
      </c>
      <c r="R77" s="230" t="s">
        <v>189</v>
      </c>
      <c r="S77" s="243"/>
      <c r="T77" s="244"/>
      <c r="U77" s="244"/>
      <c r="V77" s="245">
        <v>1</v>
      </c>
    </row>
    <row r="78" spans="1:74" s="218" customFormat="1" ht="70.5" hidden="1" customHeight="1" x14ac:dyDescent="0.3">
      <c r="B78" s="200">
        <v>69</v>
      </c>
      <c r="C78" s="201" t="s">
        <v>184</v>
      </c>
      <c r="D78" s="202" t="s">
        <v>185</v>
      </c>
      <c r="E78" s="203">
        <v>86.5</v>
      </c>
      <c r="F78" s="292" t="s">
        <v>194</v>
      </c>
      <c r="G78" s="293" t="s">
        <v>195</v>
      </c>
      <c r="H78" s="294">
        <v>3</v>
      </c>
      <c r="I78" s="206" t="s">
        <v>32</v>
      </c>
      <c r="J78" s="295"/>
      <c r="K78" s="296">
        <v>1</v>
      </c>
      <c r="L78" s="296"/>
      <c r="M78" s="297"/>
      <c r="N78" s="298"/>
      <c r="O78" s="212">
        <f t="shared" si="1"/>
        <v>0.33333333333333331</v>
      </c>
      <c r="P78" s="299" t="s">
        <v>730</v>
      </c>
      <c r="Q78" s="202" t="s">
        <v>188</v>
      </c>
      <c r="R78" s="202" t="s">
        <v>189</v>
      </c>
      <c r="S78" s="300"/>
      <c r="T78" s="301">
        <v>1</v>
      </c>
      <c r="U78" s="301">
        <v>1</v>
      </c>
      <c r="V78" s="302">
        <v>1</v>
      </c>
    </row>
    <row r="79" spans="1:74" s="218" customFormat="1" ht="72.75" hidden="1" customHeight="1" x14ac:dyDescent="0.3">
      <c r="B79" s="303">
        <v>70</v>
      </c>
      <c r="C79" s="201" t="s">
        <v>184</v>
      </c>
      <c r="D79" s="202" t="s">
        <v>185</v>
      </c>
      <c r="E79" s="304">
        <v>86.5</v>
      </c>
      <c r="F79" s="292" t="s">
        <v>196</v>
      </c>
      <c r="G79" s="293" t="s">
        <v>197</v>
      </c>
      <c r="H79" s="294">
        <v>3</v>
      </c>
      <c r="I79" s="206" t="s">
        <v>32</v>
      </c>
      <c r="J79" s="295"/>
      <c r="K79" s="296">
        <v>1</v>
      </c>
      <c r="L79" s="296"/>
      <c r="M79" s="297"/>
      <c r="N79" s="298"/>
      <c r="O79" s="212">
        <f t="shared" si="1"/>
        <v>0.33333333333333331</v>
      </c>
      <c r="P79" s="299" t="s">
        <v>731</v>
      </c>
      <c r="Q79" s="202" t="s">
        <v>188</v>
      </c>
      <c r="R79" s="202" t="s">
        <v>189</v>
      </c>
      <c r="S79" s="300"/>
      <c r="T79" s="301">
        <v>1</v>
      </c>
      <c r="U79" s="301">
        <v>1</v>
      </c>
      <c r="V79" s="302">
        <v>1</v>
      </c>
    </row>
    <row r="80" spans="1:74" s="246" customFormat="1" ht="45.75" hidden="1" customHeight="1" thickBot="1" x14ac:dyDescent="0.35">
      <c r="B80" s="276">
        <v>71</v>
      </c>
      <c r="C80" s="277" t="s">
        <v>184</v>
      </c>
      <c r="D80" s="278" t="s">
        <v>185</v>
      </c>
      <c r="E80" s="279">
        <v>86.5</v>
      </c>
      <c r="F80" s="280" t="s">
        <v>198</v>
      </c>
      <c r="G80" s="281" t="s">
        <v>193</v>
      </c>
      <c r="H80" s="282">
        <v>1</v>
      </c>
      <c r="I80" s="282" t="s">
        <v>32</v>
      </c>
      <c r="J80" s="283"/>
      <c r="K80" s="284"/>
      <c r="L80" s="284"/>
      <c r="M80" s="285"/>
      <c r="N80" s="286"/>
      <c r="O80" s="287">
        <f t="shared" si="1"/>
        <v>0</v>
      </c>
      <c r="P80" s="288"/>
      <c r="Q80" s="278" t="s">
        <v>188</v>
      </c>
      <c r="R80" s="278" t="s">
        <v>189</v>
      </c>
      <c r="S80" s="289"/>
      <c r="T80" s="290"/>
      <c r="U80" s="290"/>
      <c r="V80" s="291">
        <v>1</v>
      </c>
    </row>
    <row r="81" spans="2:72" ht="21.75" hidden="1" thickBot="1" x14ac:dyDescent="0.3">
      <c r="C81" s="140"/>
      <c r="D81" s="141"/>
      <c r="H81" s="142"/>
      <c r="O81" s="148">
        <f>+AVERAGE(O10:O80)</f>
        <v>0.37112676056338023</v>
      </c>
    </row>
    <row r="82" spans="2:72" x14ac:dyDescent="0.25">
      <c r="C82" s="141"/>
      <c r="D82" s="141"/>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row>
    <row r="83" spans="2:72" x14ac:dyDescent="0.25">
      <c r="B83" s="316"/>
      <c r="C83" s="141">
        <v>1</v>
      </c>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row>
    <row r="84" spans="2:72" x14ac:dyDescent="0.25">
      <c r="B84" s="316"/>
      <c r="C84" s="141"/>
    </row>
    <row r="85" spans="2:72" x14ac:dyDescent="0.25">
      <c r="B85" s="317"/>
      <c r="C85" s="141">
        <v>2</v>
      </c>
    </row>
    <row r="86" spans="2:72" x14ac:dyDescent="0.25">
      <c r="B86" s="317"/>
      <c r="C86" s="141"/>
    </row>
    <row r="87" spans="2:72" x14ac:dyDescent="0.25">
      <c r="B87" s="318"/>
      <c r="C87" s="141">
        <v>4</v>
      </c>
    </row>
    <row r="88" spans="2:72" x14ac:dyDescent="0.25">
      <c r="B88" s="318"/>
      <c r="C88" s="141"/>
    </row>
    <row r="89" spans="2:72" x14ac:dyDescent="0.25">
      <c r="C89" s="141"/>
    </row>
    <row r="90" spans="2:72" x14ac:dyDescent="0.25">
      <c r="C90" s="141"/>
    </row>
  </sheetData>
  <sheetProtection formatCells="0" formatColumns="0" formatRows="0" insertColumns="0" insertRows="0" insertHyperlinks="0" sort="0" autoFilter="0" pivotTables="0"/>
  <protectedRanges>
    <protectedRange sqref="P72 P74:P80 P10:P70" name="OBSERV"/>
    <protectedRange sqref="J10:J80" name="LOGROIIITRIM"/>
    <protectedRange sqref="P71" name="OBSERV_1"/>
    <protectedRange sqref="P73" name="OBSERV_2"/>
  </protectedRanges>
  <autoFilter ref="A9:BV81" xr:uid="{00000000-0001-0000-0000-000000000000}">
    <filterColumn colId="17">
      <filters>
        <filter val="Subdirector Operativo"/>
        <filter val="Subdirector Operativo y  Calidad"/>
        <filter val="Subdirector Operativo y  Planeación"/>
        <filter val="Subdirector Operativo y  Prensa"/>
        <filter val="Subdirector Operativo y  Sistemas"/>
      </filters>
    </filterColumn>
  </autoFilter>
  <mergeCells count="26">
    <mergeCell ref="D7:D9"/>
    <mergeCell ref="J7:M7"/>
    <mergeCell ref="S7:V7"/>
    <mergeCell ref="S8:T8"/>
    <mergeCell ref="Q7:Q9"/>
    <mergeCell ref="R7:R9"/>
    <mergeCell ref="J8:K8"/>
    <mergeCell ref="E7:E9"/>
    <mergeCell ref="F7:F9"/>
    <mergeCell ref="G7:G9"/>
    <mergeCell ref="R2:V2"/>
    <mergeCell ref="H7:H9"/>
    <mergeCell ref="N7:N9"/>
    <mergeCell ref="I7:I9"/>
    <mergeCell ref="R3:V3"/>
    <mergeCell ref="L8:M8"/>
    <mergeCell ref="R5:V5"/>
    <mergeCell ref="O7:O9"/>
    <mergeCell ref="F6:V6"/>
    <mergeCell ref="P7:P9"/>
    <mergeCell ref="B2:Q5"/>
    <mergeCell ref="B6:E6"/>
    <mergeCell ref="R4:V4"/>
    <mergeCell ref="U8:V8"/>
    <mergeCell ref="B7:B9"/>
    <mergeCell ref="C7:C9"/>
  </mergeCells>
  <phoneticPr fontId="2" type="noConversion"/>
  <pageMargins left="0.7" right="0.7" top="0.75" bottom="0.75" header="0.3" footer="0.3"/>
  <pageSetup scale="90" orientation="landscape"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5"/>
  <sheetViews>
    <sheetView workbookViewId="0">
      <selection activeCell="G14" sqref="G14"/>
    </sheetView>
  </sheetViews>
  <sheetFormatPr baseColWidth="10" defaultColWidth="11.42578125" defaultRowHeight="15" x14ac:dyDescent="0.25"/>
  <sheetData>
    <row r="1" spans="2:6" x14ac:dyDescent="0.25">
      <c r="B1" t="s">
        <v>199</v>
      </c>
    </row>
    <row r="2" spans="2:6" x14ac:dyDescent="0.25">
      <c r="B2" t="s">
        <v>200</v>
      </c>
    </row>
    <row r="3" spans="2:6" x14ac:dyDescent="0.25">
      <c r="B3" t="s">
        <v>201</v>
      </c>
    </row>
    <row r="4" spans="2:6" x14ac:dyDescent="0.25">
      <c r="B4" t="s">
        <v>202</v>
      </c>
    </row>
    <row r="5" spans="2:6" x14ac:dyDescent="0.25">
      <c r="B5" t="s">
        <v>203</v>
      </c>
    </row>
    <row r="6" spans="2:6" x14ac:dyDescent="0.25">
      <c r="B6" t="s">
        <v>204</v>
      </c>
    </row>
    <row r="7" spans="2:6" x14ac:dyDescent="0.25">
      <c r="B7" t="s">
        <v>205</v>
      </c>
    </row>
    <row r="8" spans="2:6" x14ac:dyDescent="0.25">
      <c r="B8" t="s">
        <v>206</v>
      </c>
    </row>
    <row r="9" spans="2:6" x14ac:dyDescent="0.25">
      <c r="B9" t="s">
        <v>207</v>
      </c>
    </row>
    <row r="10" spans="2:6" x14ac:dyDescent="0.25">
      <c r="F10" t="s">
        <v>208</v>
      </c>
    </row>
    <row r="11" spans="2:6" x14ac:dyDescent="0.25">
      <c r="E11">
        <v>238</v>
      </c>
      <c r="F11" t="s">
        <v>209</v>
      </c>
    </row>
    <row r="12" spans="2:6" x14ac:dyDescent="0.25">
      <c r="F12" t="s">
        <v>210</v>
      </c>
    </row>
    <row r="13" spans="2:6" x14ac:dyDescent="0.25">
      <c r="F13" t="s">
        <v>211</v>
      </c>
    </row>
    <row r="14" spans="2:6" x14ac:dyDescent="0.25">
      <c r="F14" t="s">
        <v>212</v>
      </c>
    </row>
    <row r="15" spans="2:6" x14ac:dyDescent="0.25">
      <c r="F15" t="s">
        <v>213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M4"/>
  <sheetViews>
    <sheetView workbookViewId="0">
      <selection activeCell="G14" sqref="G14"/>
    </sheetView>
  </sheetViews>
  <sheetFormatPr baseColWidth="10" defaultColWidth="11.42578125" defaultRowHeight="15" x14ac:dyDescent="0.25"/>
  <cols>
    <col min="1" max="1" width="24.42578125" bestFit="1" customWidth="1"/>
    <col min="2" max="2" width="8.28515625" bestFit="1" customWidth="1"/>
    <col min="3" max="3" width="7.42578125" bestFit="1" customWidth="1"/>
    <col min="4" max="4" width="30.85546875" bestFit="1" customWidth="1"/>
    <col min="5" max="5" width="16.85546875" bestFit="1" customWidth="1"/>
    <col min="6" max="6" width="15.42578125" bestFit="1" customWidth="1"/>
    <col min="7" max="7" width="14.85546875" bestFit="1" customWidth="1"/>
    <col min="8" max="8" width="19.7109375" bestFit="1" customWidth="1"/>
    <col min="9" max="9" width="13.42578125" bestFit="1" customWidth="1"/>
    <col min="10" max="10" width="16.28515625" bestFit="1" customWidth="1"/>
    <col min="11" max="11" width="21.85546875" bestFit="1" customWidth="1"/>
    <col min="12" max="12" width="10.85546875" bestFit="1" customWidth="1"/>
    <col min="13" max="13" width="11.7109375" bestFit="1" customWidth="1"/>
    <col min="14" max="22" width="33.140625" bestFit="1" customWidth="1"/>
    <col min="23" max="23" width="29.42578125" bestFit="1" customWidth="1"/>
    <col min="24" max="24" width="37.85546875" bestFit="1" customWidth="1"/>
  </cols>
  <sheetData>
    <row r="3" spans="1:13" x14ac:dyDescent="0.25">
      <c r="B3" t="s">
        <v>214</v>
      </c>
      <c r="C3" t="s">
        <v>215</v>
      </c>
      <c r="D3" t="s">
        <v>216</v>
      </c>
      <c r="E3" t="s">
        <v>217</v>
      </c>
      <c r="F3" t="s">
        <v>218</v>
      </c>
      <c r="G3" t="s">
        <v>219</v>
      </c>
      <c r="H3" t="s">
        <v>220</v>
      </c>
      <c r="I3" t="s">
        <v>221</v>
      </c>
      <c r="J3" t="s">
        <v>222</v>
      </c>
      <c r="K3" t="s">
        <v>223</v>
      </c>
      <c r="L3" t="s">
        <v>224</v>
      </c>
      <c r="M3" t="s">
        <v>225</v>
      </c>
    </row>
    <row r="4" spans="1:13" x14ac:dyDescent="0.25">
      <c r="A4" t="s">
        <v>226</v>
      </c>
      <c r="B4" s="1">
        <v>0.72859025032938074</v>
      </c>
      <c r="C4" s="1">
        <v>1</v>
      </c>
      <c r="D4" s="1">
        <v>1</v>
      </c>
      <c r="E4" s="1">
        <v>0.75909090909090893</v>
      </c>
      <c r="F4" s="1" t="e">
        <v>#DIV/0!</v>
      </c>
      <c r="G4" s="1">
        <v>1</v>
      </c>
      <c r="H4" s="1">
        <v>0.75</v>
      </c>
      <c r="I4" s="1">
        <v>1</v>
      </c>
      <c r="J4" s="1">
        <v>0.92647058823529416</v>
      </c>
      <c r="K4" s="1" t="e">
        <v>#DIV/0!</v>
      </c>
      <c r="L4" s="1">
        <v>0.8</v>
      </c>
      <c r="M4" s="1">
        <v>0.81996891996892007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C15"/>
  <sheetViews>
    <sheetView workbookViewId="0">
      <selection activeCell="A3" sqref="A3:C15"/>
    </sheetView>
  </sheetViews>
  <sheetFormatPr baseColWidth="10" defaultColWidth="11.42578125" defaultRowHeight="15" x14ac:dyDescent="0.25"/>
  <cols>
    <col min="1" max="1" width="30.42578125" bestFit="1" customWidth="1"/>
    <col min="2" max="2" width="23" bestFit="1" customWidth="1"/>
    <col min="3" max="3" width="33.140625" bestFit="1" customWidth="1"/>
    <col min="4" max="4" width="3.85546875" bestFit="1" customWidth="1"/>
    <col min="5" max="5" width="11.85546875" bestFit="1" customWidth="1"/>
    <col min="6" max="6" width="4.85546875" bestFit="1" customWidth="1"/>
    <col min="7" max="7" width="11.85546875" bestFit="1" customWidth="1"/>
    <col min="8" max="8" width="4.85546875" bestFit="1" customWidth="1"/>
    <col min="9" max="9" width="3.85546875" bestFit="1" customWidth="1"/>
    <col min="10" max="10" width="4.85546875" bestFit="1" customWidth="1"/>
    <col min="11" max="12" width="3.85546875" bestFit="1" customWidth="1"/>
    <col min="13" max="13" width="5.85546875" bestFit="1" customWidth="1"/>
    <col min="14" max="14" width="4.85546875" bestFit="1" customWidth="1"/>
    <col min="15" max="15" width="3.85546875" bestFit="1" customWidth="1"/>
    <col min="16" max="16" width="4.85546875" bestFit="1" customWidth="1"/>
    <col min="17" max="17" width="3.85546875" bestFit="1" customWidth="1"/>
    <col min="18" max="18" width="4.85546875" bestFit="1" customWidth="1"/>
    <col min="19" max="19" width="1.85546875" bestFit="1" customWidth="1"/>
    <col min="21" max="21" width="3.28515625" bestFit="1" customWidth="1"/>
    <col min="22" max="22" width="5.28515625" bestFit="1" customWidth="1"/>
    <col min="23" max="23" width="8.85546875" bestFit="1" customWidth="1"/>
    <col min="24" max="24" width="7.85546875" bestFit="1" customWidth="1"/>
    <col min="25" max="25" width="10.140625" bestFit="1" customWidth="1"/>
    <col min="26" max="26" width="11.7109375" bestFit="1" customWidth="1"/>
  </cols>
  <sheetData>
    <row r="3" spans="1:3" x14ac:dyDescent="0.25">
      <c r="A3" s="38" t="s">
        <v>227</v>
      </c>
      <c r="B3" t="s">
        <v>228</v>
      </c>
      <c r="C3" t="s">
        <v>229</v>
      </c>
    </row>
    <row r="4" spans="1:3" x14ac:dyDescent="0.25">
      <c r="A4" s="39" t="s">
        <v>214</v>
      </c>
      <c r="B4" s="1">
        <v>0.85411764705882354</v>
      </c>
      <c r="C4" s="1">
        <v>0.71310344827586192</v>
      </c>
    </row>
    <row r="5" spans="1:3" x14ac:dyDescent="0.25">
      <c r="A5" s="39" t="s">
        <v>215</v>
      </c>
      <c r="B5" s="1">
        <v>1</v>
      </c>
      <c r="C5" s="1">
        <v>0.94444444444444431</v>
      </c>
    </row>
    <row r="6" spans="1:3" x14ac:dyDescent="0.25">
      <c r="A6" s="39" t="s">
        <v>216</v>
      </c>
      <c r="B6" s="1">
        <v>1</v>
      </c>
      <c r="C6" s="1">
        <v>0.75</v>
      </c>
    </row>
    <row r="7" spans="1:3" x14ac:dyDescent="0.25">
      <c r="A7" s="39" t="s">
        <v>217</v>
      </c>
      <c r="B7" s="1">
        <v>0.97857142857142865</v>
      </c>
      <c r="C7" s="1">
        <v>0.91973684210526319</v>
      </c>
    </row>
    <row r="8" spans="1:3" x14ac:dyDescent="0.25">
      <c r="A8" s="39" t="s">
        <v>218</v>
      </c>
      <c r="B8" s="1" t="e">
        <v>#DIV/0!</v>
      </c>
      <c r="C8" s="1" t="e">
        <v>#DIV/0!</v>
      </c>
    </row>
    <row r="9" spans="1:3" x14ac:dyDescent="0.25">
      <c r="A9" s="39" t="s">
        <v>219</v>
      </c>
      <c r="B9" s="1">
        <v>1</v>
      </c>
      <c r="C9" s="1">
        <v>0.79999999999999993</v>
      </c>
    </row>
    <row r="10" spans="1:3" x14ac:dyDescent="0.25">
      <c r="A10" s="39" t="s">
        <v>220</v>
      </c>
      <c r="B10" s="1">
        <v>0.9</v>
      </c>
      <c r="C10" s="1">
        <v>0.9</v>
      </c>
    </row>
    <row r="11" spans="1:3" x14ac:dyDescent="0.25">
      <c r="A11" s="39" t="s">
        <v>221</v>
      </c>
      <c r="B11" s="1">
        <v>1</v>
      </c>
      <c r="C11" s="1">
        <v>0.75</v>
      </c>
    </row>
    <row r="12" spans="1:3" x14ac:dyDescent="0.25">
      <c r="A12" s="39" t="s">
        <v>222</v>
      </c>
      <c r="B12" s="1">
        <v>0.9631578947368421</v>
      </c>
      <c r="C12" s="1">
        <v>0.83965517241379317</v>
      </c>
    </row>
    <row r="13" spans="1:3" x14ac:dyDescent="0.25">
      <c r="A13" s="39" t="s">
        <v>223</v>
      </c>
      <c r="B13" s="1">
        <v>0.6</v>
      </c>
      <c r="C13" s="1">
        <v>0.6</v>
      </c>
    </row>
    <row r="14" spans="1:3" x14ac:dyDescent="0.25">
      <c r="A14" s="39" t="s">
        <v>224</v>
      </c>
      <c r="B14" s="1">
        <v>0.83636363636363631</v>
      </c>
      <c r="C14" s="1">
        <v>0.80294117647058816</v>
      </c>
    </row>
    <row r="15" spans="1:3" x14ac:dyDescent="0.25">
      <c r="A15" s="39" t="s">
        <v>225</v>
      </c>
      <c r="B15" s="1">
        <v>0.91784568372803665</v>
      </c>
      <c r="C15" s="1">
        <v>0.8291076115485565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I138"/>
  <sheetViews>
    <sheetView topLeftCell="AO2" zoomScale="33" zoomScaleNormal="33" workbookViewId="0">
      <selection activeCell="A2" sqref="A1:AN65536"/>
    </sheetView>
  </sheetViews>
  <sheetFormatPr baseColWidth="10" defaultColWidth="11.42578125" defaultRowHeight="15" x14ac:dyDescent="0.25"/>
  <cols>
    <col min="1" max="40" width="0" hidden="1" customWidth="1"/>
  </cols>
  <sheetData>
    <row r="1" spans="2:35" ht="15.75" thickBot="1" x14ac:dyDescent="0.3"/>
    <row r="2" spans="2:35" ht="39" thickBot="1" x14ac:dyDescent="0.3">
      <c r="B2" s="25" t="s">
        <v>7</v>
      </c>
      <c r="C2" s="26" t="s">
        <v>230</v>
      </c>
      <c r="D2" s="26" t="s">
        <v>231</v>
      </c>
      <c r="E2" s="26" t="s">
        <v>232</v>
      </c>
      <c r="F2" s="23" t="s">
        <v>233</v>
      </c>
      <c r="G2" s="27" t="s">
        <v>234</v>
      </c>
      <c r="H2" s="27" t="s">
        <v>235</v>
      </c>
      <c r="I2" s="28" t="s">
        <v>236</v>
      </c>
      <c r="J2" s="29" t="s">
        <v>237</v>
      </c>
      <c r="K2" s="29" t="s">
        <v>238</v>
      </c>
      <c r="L2" s="30" t="s">
        <v>239</v>
      </c>
      <c r="M2" s="31" t="s">
        <v>240</v>
      </c>
      <c r="N2" s="32" t="s">
        <v>241</v>
      </c>
      <c r="O2" s="32" t="s">
        <v>242</v>
      </c>
      <c r="P2" s="32" t="s">
        <v>243</v>
      </c>
      <c r="Q2" s="33" t="s">
        <v>244</v>
      </c>
      <c r="R2" s="34" t="s">
        <v>245</v>
      </c>
      <c r="S2" s="23" t="s">
        <v>246</v>
      </c>
      <c r="T2" s="23" t="s">
        <v>247</v>
      </c>
      <c r="U2" s="24" t="s">
        <v>248</v>
      </c>
      <c r="V2" s="35" t="s">
        <v>249</v>
      </c>
      <c r="W2" s="35" t="s">
        <v>250</v>
      </c>
      <c r="X2" s="35" t="s">
        <v>251</v>
      </c>
      <c r="Y2" s="35" t="s">
        <v>252</v>
      </c>
      <c r="Z2" s="36" t="s">
        <v>253</v>
      </c>
      <c r="AA2" s="22" t="s">
        <v>254</v>
      </c>
      <c r="AB2" s="23" t="s">
        <v>255</v>
      </c>
      <c r="AC2" s="23" t="s">
        <v>256</v>
      </c>
      <c r="AD2" s="24" t="s">
        <v>257</v>
      </c>
      <c r="AE2" s="37" t="s">
        <v>258</v>
      </c>
      <c r="AF2" s="23" t="s">
        <v>17</v>
      </c>
      <c r="AG2" s="23" t="s">
        <v>18</v>
      </c>
      <c r="AH2" s="24" t="s">
        <v>259</v>
      </c>
      <c r="AI2" t="s">
        <v>19</v>
      </c>
    </row>
    <row r="3" spans="2:35" ht="157.5" x14ac:dyDescent="0.25">
      <c r="B3" s="40" t="s">
        <v>28</v>
      </c>
      <c r="C3" s="41" t="s">
        <v>260</v>
      </c>
      <c r="D3" s="41" t="s">
        <v>261</v>
      </c>
      <c r="E3" s="41" t="s">
        <v>262</v>
      </c>
      <c r="F3" s="41" t="s">
        <v>32</v>
      </c>
      <c r="G3" s="41">
        <v>1</v>
      </c>
      <c r="H3" s="42">
        <v>1</v>
      </c>
      <c r="I3" s="43">
        <v>1</v>
      </c>
      <c r="J3" s="43">
        <v>0</v>
      </c>
      <c r="K3" s="43">
        <v>0</v>
      </c>
      <c r="L3" s="43">
        <v>0</v>
      </c>
      <c r="M3" s="44"/>
      <c r="N3" s="45"/>
      <c r="O3" s="45">
        <v>1</v>
      </c>
      <c r="P3" s="46"/>
      <c r="Q3" s="47" t="s">
        <v>263</v>
      </c>
      <c r="R3" s="48">
        <v>0</v>
      </c>
      <c r="S3" s="49">
        <v>0</v>
      </c>
      <c r="T3" s="49" t="s">
        <v>264</v>
      </c>
      <c r="U3" s="50">
        <v>0</v>
      </c>
      <c r="V3" s="51" t="s">
        <v>265</v>
      </c>
      <c r="W3" s="51" t="s">
        <v>266</v>
      </c>
      <c r="X3" s="51" t="s">
        <v>267</v>
      </c>
      <c r="Y3" s="51" t="s">
        <v>266</v>
      </c>
      <c r="Z3" s="52">
        <v>1</v>
      </c>
      <c r="AA3" s="53">
        <v>1</v>
      </c>
      <c r="AB3" s="54">
        <v>1</v>
      </c>
      <c r="AC3" s="55">
        <v>1</v>
      </c>
      <c r="AD3" s="56" t="s">
        <v>268</v>
      </c>
      <c r="AE3" s="57">
        <v>1</v>
      </c>
      <c r="AF3" s="58" t="s">
        <v>269</v>
      </c>
      <c r="AG3" s="41" t="s">
        <v>270</v>
      </c>
      <c r="AH3" s="59" t="s">
        <v>217</v>
      </c>
      <c r="AI3" t="s">
        <v>271</v>
      </c>
    </row>
    <row r="4" spans="2:35" ht="409.5" x14ac:dyDescent="0.25">
      <c r="B4" s="99" t="s">
        <v>28</v>
      </c>
      <c r="C4" s="100" t="s">
        <v>260</v>
      </c>
      <c r="D4" s="100" t="s">
        <v>272</v>
      </c>
      <c r="E4" s="100" t="s">
        <v>273</v>
      </c>
      <c r="F4" s="100" t="s">
        <v>32</v>
      </c>
      <c r="G4" s="100">
        <v>1</v>
      </c>
      <c r="H4" s="101">
        <v>1</v>
      </c>
      <c r="I4" s="43">
        <v>0</v>
      </c>
      <c r="J4" s="43">
        <v>1</v>
      </c>
      <c r="K4" s="43">
        <v>0</v>
      </c>
      <c r="L4" s="43">
        <v>0</v>
      </c>
      <c r="M4" s="102"/>
      <c r="N4" s="103">
        <v>1</v>
      </c>
      <c r="O4" s="103"/>
      <c r="P4" s="60">
        <v>0</v>
      </c>
      <c r="Q4" s="61" t="s">
        <v>263</v>
      </c>
      <c r="R4" s="104">
        <v>0</v>
      </c>
      <c r="S4" s="105" t="s">
        <v>264</v>
      </c>
      <c r="T4" s="105">
        <v>0</v>
      </c>
      <c r="U4" s="106">
        <v>0</v>
      </c>
      <c r="V4" s="62" t="s">
        <v>266</v>
      </c>
      <c r="W4" s="62" t="s">
        <v>274</v>
      </c>
      <c r="X4" s="62" t="s">
        <v>266</v>
      </c>
      <c r="Y4" s="62" t="s">
        <v>266</v>
      </c>
      <c r="Z4" s="63">
        <v>1</v>
      </c>
      <c r="AA4" s="107" t="s">
        <v>268</v>
      </c>
      <c r="AB4" s="108">
        <v>1</v>
      </c>
      <c r="AC4" s="109" t="s">
        <v>268</v>
      </c>
      <c r="AD4" s="110" t="s">
        <v>268</v>
      </c>
      <c r="AE4" s="64">
        <v>1</v>
      </c>
      <c r="AF4" s="111" t="s">
        <v>275</v>
      </c>
      <c r="AG4" s="100" t="s">
        <v>270</v>
      </c>
      <c r="AH4" s="112" t="s">
        <v>217</v>
      </c>
      <c r="AI4" t="s">
        <v>276</v>
      </c>
    </row>
    <row r="5" spans="2:35" ht="213.75" x14ac:dyDescent="0.25">
      <c r="B5" s="99" t="s">
        <v>28</v>
      </c>
      <c r="C5" s="100" t="s">
        <v>260</v>
      </c>
      <c r="D5" s="100" t="s">
        <v>277</v>
      </c>
      <c r="E5" s="100" t="s">
        <v>278</v>
      </c>
      <c r="F5" s="100" t="s">
        <v>32</v>
      </c>
      <c r="G5" s="100">
        <v>2</v>
      </c>
      <c r="H5" s="101">
        <v>2</v>
      </c>
      <c r="I5" s="43">
        <v>0</v>
      </c>
      <c r="J5" s="43">
        <v>1</v>
      </c>
      <c r="K5" s="43">
        <v>0</v>
      </c>
      <c r="L5" s="43">
        <v>0</v>
      </c>
      <c r="M5" s="102"/>
      <c r="N5" s="103">
        <v>1</v>
      </c>
      <c r="O5" s="103"/>
      <c r="P5" s="60">
        <v>1</v>
      </c>
      <c r="Q5" s="61" t="s">
        <v>263</v>
      </c>
      <c r="R5" s="104">
        <v>0</v>
      </c>
      <c r="S5" s="105" t="s">
        <v>264</v>
      </c>
      <c r="T5" s="105">
        <v>0</v>
      </c>
      <c r="U5" s="106" t="s">
        <v>264</v>
      </c>
      <c r="V5" s="62" t="s">
        <v>266</v>
      </c>
      <c r="W5" s="62" t="s">
        <v>274</v>
      </c>
      <c r="X5" s="62" t="s">
        <v>266</v>
      </c>
      <c r="Y5" s="62" t="s">
        <v>267</v>
      </c>
      <c r="Z5" s="63">
        <v>1</v>
      </c>
      <c r="AA5" s="107" t="s">
        <v>268</v>
      </c>
      <c r="AB5" s="108">
        <v>1</v>
      </c>
      <c r="AC5" s="109" t="s">
        <v>268</v>
      </c>
      <c r="AD5" s="110" t="s">
        <v>279</v>
      </c>
      <c r="AE5" s="64">
        <v>0.5</v>
      </c>
      <c r="AF5" s="111" t="s">
        <v>280</v>
      </c>
      <c r="AG5" s="100" t="s">
        <v>270</v>
      </c>
      <c r="AH5" s="112" t="s">
        <v>217</v>
      </c>
      <c r="AI5" t="s">
        <v>271</v>
      </c>
    </row>
    <row r="6" spans="2:35" ht="191.25" x14ac:dyDescent="0.25">
      <c r="B6" s="99" t="s">
        <v>28</v>
      </c>
      <c r="C6" s="100" t="s">
        <v>260</v>
      </c>
      <c r="D6" s="100" t="s">
        <v>281</v>
      </c>
      <c r="E6" s="100" t="s">
        <v>282</v>
      </c>
      <c r="F6" s="100" t="s">
        <v>32</v>
      </c>
      <c r="G6" s="100">
        <v>2</v>
      </c>
      <c r="H6" s="101">
        <v>2</v>
      </c>
      <c r="I6" s="43">
        <v>0</v>
      </c>
      <c r="J6" s="43">
        <v>1</v>
      </c>
      <c r="K6" s="43">
        <v>0</v>
      </c>
      <c r="L6" s="43">
        <v>0</v>
      </c>
      <c r="M6" s="102"/>
      <c r="N6" s="103">
        <v>1</v>
      </c>
      <c r="O6" s="103"/>
      <c r="P6" s="60">
        <v>1</v>
      </c>
      <c r="Q6" s="61" t="s">
        <v>263</v>
      </c>
      <c r="R6" s="104">
        <v>0</v>
      </c>
      <c r="S6" s="105" t="s">
        <v>264</v>
      </c>
      <c r="T6" s="105">
        <v>0</v>
      </c>
      <c r="U6" s="106" t="s">
        <v>264</v>
      </c>
      <c r="V6" s="62" t="s">
        <v>266</v>
      </c>
      <c r="W6" s="62" t="s">
        <v>274</v>
      </c>
      <c r="X6" s="62" t="s">
        <v>266</v>
      </c>
      <c r="Y6" s="62" t="s">
        <v>267</v>
      </c>
      <c r="Z6" s="63">
        <v>1</v>
      </c>
      <c r="AA6" s="107" t="s">
        <v>268</v>
      </c>
      <c r="AB6" s="108">
        <v>1</v>
      </c>
      <c r="AC6" s="109" t="s">
        <v>268</v>
      </c>
      <c r="AD6" s="110" t="s">
        <v>279</v>
      </c>
      <c r="AE6" s="64">
        <v>0.5</v>
      </c>
      <c r="AF6" s="111" t="s">
        <v>283</v>
      </c>
      <c r="AG6" s="100" t="s">
        <v>270</v>
      </c>
      <c r="AH6" s="112" t="s">
        <v>217</v>
      </c>
      <c r="AI6" t="s">
        <v>284</v>
      </c>
    </row>
    <row r="7" spans="2:35" ht="285" x14ac:dyDescent="0.25">
      <c r="B7" s="99" t="s">
        <v>28</v>
      </c>
      <c r="C7" s="100" t="s">
        <v>260</v>
      </c>
      <c r="D7" s="100" t="s">
        <v>285</v>
      </c>
      <c r="E7" s="100" t="s">
        <v>286</v>
      </c>
      <c r="F7" s="100" t="s">
        <v>32</v>
      </c>
      <c r="G7" s="100">
        <v>1</v>
      </c>
      <c r="H7" s="101">
        <v>1</v>
      </c>
      <c r="I7" s="43">
        <v>0</v>
      </c>
      <c r="J7" s="43">
        <v>1</v>
      </c>
      <c r="K7" s="43">
        <v>0</v>
      </c>
      <c r="L7" s="43">
        <v>0</v>
      </c>
      <c r="M7" s="102"/>
      <c r="N7" s="103">
        <v>1</v>
      </c>
      <c r="O7" s="103"/>
      <c r="P7" s="60"/>
      <c r="Q7" s="61" t="s">
        <v>263</v>
      </c>
      <c r="R7" s="104">
        <v>0</v>
      </c>
      <c r="S7" s="105" t="s">
        <v>264</v>
      </c>
      <c r="T7" s="105">
        <v>0</v>
      </c>
      <c r="U7" s="106">
        <v>0</v>
      </c>
      <c r="V7" s="62" t="s">
        <v>266</v>
      </c>
      <c r="W7" s="62" t="s">
        <v>274</v>
      </c>
      <c r="X7" s="62" t="s">
        <v>266</v>
      </c>
      <c r="Y7" s="62" t="s">
        <v>266</v>
      </c>
      <c r="Z7" s="63">
        <v>1</v>
      </c>
      <c r="AA7" s="107" t="s">
        <v>268</v>
      </c>
      <c r="AB7" s="108">
        <v>1</v>
      </c>
      <c r="AC7" s="109" t="s">
        <v>268</v>
      </c>
      <c r="AD7" s="110" t="s">
        <v>268</v>
      </c>
      <c r="AE7" s="64">
        <v>1</v>
      </c>
      <c r="AF7" s="111" t="s">
        <v>287</v>
      </c>
      <c r="AG7" s="100" t="s">
        <v>270</v>
      </c>
      <c r="AH7" s="112" t="s">
        <v>217</v>
      </c>
      <c r="AI7" t="s">
        <v>276</v>
      </c>
    </row>
    <row r="8" spans="2:35" ht="342" x14ac:dyDescent="0.25">
      <c r="B8" s="99" t="s">
        <v>28</v>
      </c>
      <c r="C8" s="100" t="s">
        <v>260</v>
      </c>
      <c r="D8" s="100" t="s">
        <v>288</v>
      </c>
      <c r="E8" s="100" t="s">
        <v>289</v>
      </c>
      <c r="F8" s="100" t="s">
        <v>32</v>
      </c>
      <c r="G8" s="100">
        <v>1</v>
      </c>
      <c r="H8" s="101">
        <v>1</v>
      </c>
      <c r="I8" s="43">
        <v>0</v>
      </c>
      <c r="J8" s="43">
        <v>1</v>
      </c>
      <c r="K8" s="43">
        <v>0</v>
      </c>
      <c r="L8" s="43">
        <v>0</v>
      </c>
      <c r="M8" s="102"/>
      <c r="N8" s="103">
        <v>1</v>
      </c>
      <c r="O8" s="103"/>
      <c r="P8" s="60"/>
      <c r="Q8" s="61" t="s">
        <v>263</v>
      </c>
      <c r="R8" s="104">
        <v>0</v>
      </c>
      <c r="S8" s="105" t="s">
        <v>264</v>
      </c>
      <c r="T8" s="105">
        <v>0</v>
      </c>
      <c r="U8" s="106">
        <v>0</v>
      </c>
      <c r="V8" s="62" t="s">
        <v>266</v>
      </c>
      <c r="W8" s="62" t="s">
        <v>274</v>
      </c>
      <c r="X8" s="62" t="s">
        <v>266</v>
      </c>
      <c r="Y8" s="62" t="s">
        <v>266</v>
      </c>
      <c r="Z8" s="63">
        <v>1</v>
      </c>
      <c r="AA8" s="107" t="s">
        <v>268</v>
      </c>
      <c r="AB8" s="108">
        <v>1</v>
      </c>
      <c r="AC8" s="109" t="s">
        <v>268</v>
      </c>
      <c r="AD8" s="110" t="s">
        <v>268</v>
      </c>
      <c r="AE8" s="64">
        <v>1</v>
      </c>
      <c r="AF8" s="111" t="s">
        <v>290</v>
      </c>
      <c r="AG8" s="100" t="s">
        <v>270</v>
      </c>
      <c r="AH8" s="112" t="s">
        <v>217</v>
      </c>
      <c r="AI8" t="s">
        <v>271</v>
      </c>
    </row>
    <row r="9" spans="2:35" ht="256.5" x14ac:dyDescent="0.25">
      <c r="B9" s="99" t="s">
        <v>28</v>
      </c>
      <c r="C9" s="100" t="s">
        <v>260</v>
      </c>
      <c r="D9" s="100" t="s">
        <v>291</v>
      </c>
      <c r="E9" s="100" t="s">
        <v>292</v>
      </c>
      <c r="F9" s="100" t="s">
        <v>32</v>
      </c>
      <c r="G9" s="100">
        <v>2</v>
      </c>
      <c r="H9" s="101">
        <v>2</v>
      </c>
      <c r="I9" s="43">
        <v>1</v>
      </c>
      <c r="J9" s="43">
        <v>0</v>
      </c>
      <c r="K9" s="43">
        <v>0</v>
      </c>
      <c r="L9" s="43">
        <v>0</v>
      </c>
      <c r="M9" s="102">
        <v>1</v>
      </c>
      <c r="N9" s="103"/>
      <c r="O9" s="103"/>
      <c r="P9" s="60">
        <v>1</v>
      </c>
      <c r="Q9" s="61" t="s">
        <v>263</v>
      </c>
      <c r="R9" s="104" t="s">
        <v>264</v>
      </c>
      <c r="S9" s="105">
        <v>0</v>
      </c>
      <c r="T9" s="105">
        <v>0</v>
      </c>
      <c r="U9" s="106" t="s">
        <v>264</v>
      </c>
      <c r="V9" s="62" t="s">
        <v>274</v>
      </c>
      <c r="W9" s="62" t="s">
        <v>266</v>
      </c>
      <c r="X9" s="62" t="s">
        <v>266</v>
      </c>
      <c r="Y9" s="62" t="s">
        <v>267</v>
      </c>
      <c r="Z9" s="65" t="s">
        <v>268</v>
      </c>
      <c r="AA9" s="107">
        <v>1</v>
      </c>
      <c r="AB9" s="108" t="s">
        <v>268</v>
      </c>
      <c r="AC9" s="109" t="s">
        <v>268</v>
      </c>
      <c r="AD9" s="110" t="s">
        <v>279</v>
      </c>
      <c r="AE9" s="64">
        <v>0.5</v>
      </c>
      <c r="AF9" s="111" t="s">
        <v>293</v>
      </c>
      <c r="AG9" s="100" t="s">
        <v>270</v>
      </c>
      <c r="AH9" s="112" t="s">
        <v>217</v>
      </c>
      <c r="AI9" t="s">
        <v>271</v>
      </c>
    </row>
    <row r="10" spans="2:35" ht="409.5" x14ac:dyDescent="0.25">
      <c r="B10" s="99" t="s">
        <v>28</v>
      </c>
      <c r="C10" s="100" t="s">
        <v>260</v>
      </c>
      <c r="D10" s="100" t="s">
        <v>294</v>
      </c>
      <c r="E10" s="100" t="s">
        <v>295</v>
      </c>
      <c r="F10" s="100" t="s">
        <v>32</v>
      </c>
      <c r="G10" s="100">
        <v>2</v>
      </c>
      <c r="H10" s="101">
        <v>2</v>
      </c>
      <c r="I10" s="43">
        <v>0</v>
      </c>
      <c r="J10" s="43">
        <v>1</v>
      </c>
      <c r="K10" s="43">
        <v>1</v>
      </c>
      <c r="L10" s="43">
        <v>0</v>
      </c>
      <c r="M10" s="102"/>
      <c r="N10" s="103">
        <v>1</v>
      </c>
      <c r="O10" s="103">
        <v>1</v>
      </c>
      <c r="P10" s="60"/>
      <c r="Q10" s="61" t="s">
        <v>263</v>
      </c>
      <c r="R10" s="104">
        <v>0</v>
      </c>
      <c r="S10" s="105" t="s">
        <v>264</v>
      </c>
      <c r="T10" s="105" t="s">
        <v>264</v>
      </c>
      <c r="U10" s="106">
        <v>0</v>
      </c>
      <c r="V10" s="62" t="s">
        <v>266</v>
      </c>
      <c r="W10" s="62" t="s">
        <v>274</v>
      </c>
      <c r="X10" s="62" t="s">
        <v>274</v>
      </c>
      <c r="Y10" s="62" t="s">
        <v>266</v>
      </c>
      <c r="Z10" s="65">
        <v>1</v>
      </c>
      <c r="AA10" s="107" t="s">
        <v>268</v>
      </c>
      <c r="AB10" s="108">
        <v>1</v>
      </c>
      <c r="AC10" s="109">
        <v>1</v>
      </c>
      <c r="AD10" s="110" t="s">
        <v>268</v>
      </c>
      <c r="AE10" s="64">
        <v>1</v>
      </c>
      <c r="AF10" s="111" t="s">
        <v>296</v>
      </c>
      <c r="AG10" s="100" t="s">
        <v>270</v>
      </c>
      <c r="AH10" s="112" t="s">
        <v>217</v>
      </c>
      <c r="AI10" t="s">
        <v>271</v>
      </c>
    </row>
    <row r="11" spans="2:35" ht="270.75" x14ac:dyDescent="0.25">
      <c r="B11" s="99" t="s">
        <v>28</v>
      </c>
      <c r="C11" s="100" t="s">
        <v>260</v>
      </c>
      <c r="D11" s="100" t="s">
        <v>297</v>
      </c>
      <c r="E11" s="100" t="s">
        <v>298</v>
      </c>
      <c r="F11" s="113" t="s">
        <v>72</v>
      </c>
      <c r="G11" s="113">
        <v>2</v>
      </c>
      <c r="H11" s="114">
        <v>1</v>
      </c>
      <c r="I11" s="43">
        <v>1</v>
      </c>
      <c r="J11" s="43">
        <v>1</v>
      </c>
      <c r="K11" s="43">
        <v>1</v>
      </c>
      <c r="L11" s="43">
        <v>0</v>
      </c>
      <c r="M11" s="102"/>
      <c r="N11" s="103">
        <v>1</v>
      </c>
      <c r="O11" s="103"/>
      <c r="P11" s="60">
        <v>1</v>
      </c>
      <c r="Q11" s="61" t="s">
        <v>263</v>
      </c>
      <c r="R11" s="104">
        <v>0</v>
      </c>
      <c r="S11" s="105" t="s">
        <v>264</v>
      </c>
      <c r="T11" s="105">
        <v>0</v>
      </c>
      <c r="U11" s="106" t="s">
        <v>264</v>
      </c>
      <c r="V11" s="62" t="s">
        <v>265</v>
      </c>
      <c r="W11" s="62" t="s">
        <v>274</v>
      </c>
      <c r="X11" s="62" t="s">
        <v>265</v>
      </c>
      <c r="Y11" s="62" t="s">
        <v>267</v>
      </c>
      <c r="Z11" s="65">
        <v>2</v>
      </c>
      <c r="AA11" s="107">
        <v>1</v>
      </c>
      <c r="AB11" s="108">
        <v>1</v>
      </c>
      <c r="AC11" s="109">
        <v>1</v>
      </c>
      <c r="AD11" s="110" t="s">
        <v>279</v>
      </c>
      <c r="AE11" s="64" t="s">
        <v>299</v>
      </c>
      <c r="AF11" s="111" t="s">
        <v>300</v>
      </c>
      <c r="AG11" s="100" t="s">
        <v>270</v>
      </c>
      <c r="AH11" s="112" t="s">
        <v>217</v>
      </c>
      <c r="AI11" t="s">
        <v>271</v>
      </c>
    </row>
    <row r="12" spans="2:35" ht="409.5" x14ac:dyDescent="0.25">
      <c r="B12" s="99" t="s">
        <v>28</v>
      </c>
      <c r="C12" s="100" t="s">
        <v>46</v>
      </c>
      <c r="D12" s="100" t="s">
        <v>301</v>
      </c>
      <c r="E12" s="100" t="s">
        <v>302</v>
      </c>
      <c r="F12" s="113" t="s">
        <v>32</v>
      </c>
      <c r="G12" s="113">
        <v>2</v>
      </c>
      <c r="H12" s="114">
        <v>2</v>
      </c>
      <c r="I12" s="43">
        <v>2</v>
      </c>
      <c r="J12" s="43">
        <v>0</v>
      </c>
      <c r="K12" s="43">
        <v>0</v>
      </c>
      <c r="L12" s="43">
        <v>0</v>
      </c>
      <c r="M12" s="102"/>
      <c r="N12" s="103">
        <v>1</v>
      </c>
      <c r="O12" s="103"/>
      <c r="P12" s="60">
        <v>1</v>
      </c>
      <c r="Q12" s="61" t="s">
        <v>263</v>
      </c>
      <c r="R12" s="104">
        <v>0</v>
      </c>
      <c r="S12" s="105" t="s">
        <v>264</v>
      </c>
      <c r="T12" s="105">
        <v>0</v>
      </c>
      <c r="U12" s="106" t="s">
        <v>264</v>
      </c>
      <c r="V12" s="62" t="s">
        <v>265</v>
      </c>
      <c r="W12" s="62" t="s">
        <v>267</v>
      </c>
      <c r="X12" s="62" t="s">
        <v>266</v>
      </c>
      <c r="Y12" s="62" t="s">
        <v>267</v>
      </c>
      <c r="Z12" s="65">
        <v>1</v>
      </c>
      <c r="AA12" s="107">
        <v>1</v>
      </c>
      <c r="AB12" s="108">
        <v>1</v>
      </c>
      <c r="AC12" s="109" t="s">
        <v>268</v>
      </c>
      <c r="AD12" s="110"/>
      <c r="AE12" s="64">
        <v>1</v>
      </c>
      <c r="AF12" s="111" t="s">
        <v>303</v>
      </c>
      <c r="AG12" s="100" t="s">
        <v>270</v>
      </c>
      <c r="AH12" s="112" t="s">
        <v>217</v>
      </c>
      <c r="AI12" t="s">
        <v>276</v>
      </c>
    </row>
    <row r="13" spans="2:35" ht="409.5" x14ac:dyDescent="0.25">
      <c r="B13" s="99" t="s">
        <v>28</v>
      </c>
      <c r="C13" s="100" t="s">
        <v>46</v>
      </c>
      <c r="D13" s="100" t="s">
        <v>304</v>
      </c>
      <c r="E13" s="100" t="s">
        <v>305</v>
      </c>
      <c r="F13" s="113" t="s">
        <v>32</v>
      </c>
      <c r="G13" s="113">
        <v>2</v>
      </c>
      <c r="H13" s="114">
        <v>2</v>
      </c>
      <c r="I13" s="43">
        <v>1</v>
      </c>
      <c r="J13" s="43">
        <v>1</v>
      </c>
      <c r="K13" s="43">
        <v>0</v>
      </c>
      <c r="L13" s="43">
        <v>0</v>
      </c>
      <c r="M13" s="102"/>
      <c r="N13" s="103">
        <v>1</v>
      </c>
      <c r="O13" s="103"/>
      <c r="P13" s="60">
        <v>1</v>
      </c>
      <c r="Q13" s="61" t="s">
        <v>263</v>
      </c>
      <c r="R13" s="104">
        <v>0</v>
      </c>
      <c r="S13" s="105" t="s">
        <v>264</v>
      </c>
      <c r="T13" s="105">
        <v>0</v>
      </c>
      <c r="U13" s="106" t="s">
        <v>264</v>
      </c>
      <c r="V13" s="62" t="s">
        <v>265</v>
      </c>
      <c r="W13" s="62" t="s">
        <v>274</v>
      </c>
      <c r="X13" s="62" t="s">
        <v>266</v>
      </c>
      <c r="Y13" s="62" t="s">
        <v>267</v>
      </c>
      <c r="Z13" s="65">
        <v>1.5</v>
      </c>
      <c r="AA13" s="107">
        <v>0.5</v>
      </c>
      <c r="AB13" s="108">
        <v>1</v>
      </c>
      <c r="AC13" s="109" t="s">
        <v>268</v>
      </c>
      <c r="AD13" s="110"/>
      <c r="AE13" s="64">
        <v>1</v>
      </c>
      <c r="AF13" s="111" t="s">
        <v>306</v>
      </c>
      <c r="AG13" s="100" t="s">
        <v>270</v>
      </c>
      <c r="AH13" s="112" t="s">
        <v>217</v>
      </c>
      <c r="AI13" t="s">
        <v>276</v>
      </c>
    </row>
    <row r="14" spans="2:35" ht="360" x14ac:dyDescent="0.25">
      <c r="B14" s="99" t="s">
        <v>28</v>
      </c>
      <c r="C14" s="100" t="s">
        <v>46</v>
      </c>
      <c r="D14" s="100" t="s">
        <v>307</v>
      </c>
      <c r="E14" s="100" t="s">
        <v>308</v>
      </c>
      <c r="F14" s="100" t="s">
        <v>32</v>
      </c>
      <c r="G14" s="100">
        <v>1</v>
      </c>
      <c r="H14" s="101">
        <v>1</v>
      </c>
      <c r="I14" s="43">
        <v>0</v>
      </c>
      <c r="J14" s="43">
        <v>0</v>
      </c>
      <c r="K14" s="43">
        <v>1</v>
      </c>
      <c r="L14" s="43">
        <v>0</v>
      </c>
      <c r="M14" s="102"/>
      <c r="N14" s="103"/>
      <c r="O14" s="103">
        <v>1</v>
      </c>
      <c r="P14" s="60"/>
      <c r="Q14" s="61" t="s">
        <v>263</v>
      </c>
      <c r="R14" s="104">
        <v>0</v>
      </c>
      <c r="S14" s="105">
        <v>0</v>
      </c>
      <c r="T14" s="105" t="s">
        <v>264</v>
      </c>
      <c r="U14" s="106">
        <v>0</v>
      </c>
      <c r="V14" s="62" t="s">
        <v>266</v>
      </c>
      <c r="W14" s="62" t="s">
        <v>266</v>
      </c>
      <c r="X14" s="62" t="s">
        <v>274</v>
      </c>
      <c r="Y14" s="62" t="s">
        <v>266</v>
      </c>
      <c r="Z14" s="65" t="s">
        <v>268</v>
      </c>
      <c r="AA14" s="107" t="s">
        <v>268</v>
      </c>
      <c r="AB14" s="108" t="s">
        <v>268</v>
      </c>
      <c r="AC14" s="109">
        <v>1</v>
      </c>
      <c r="AD14" s="110" t="s">
        <v>268</v>
      </c>
      <c r="AE14" s="64">
        <v>1</v>
      </c>
      <c r="AF14" s="111" t="s">
        <v>309</v>
      </c>
      <c r="AG14" s="100" t="s">
        <v>270</v>
      </c>
      <c r="AH14" s="112" t="s">
        <v>217</v>
      </c>
      <c r="AI14" t="s">
        <v>276</v>
      </c>
    </row>
    <row r="15" spans="2:35" ht="409.5" x14ac:dyDescent="0.25">
      <c r="B15" s="99" t="s">
        <v>55</v>
      </c>
      <c r="C15" s="100" t="s">
        <v>56</v>
      </c>
      <c r="D15" s="100" t="s">
        <v>310</v>
      </c>
      <c r="E15" s="100" t="s">
        <v>311</v>
      </c>
      <c r="F15" s="100" t="s">
        <v>32</v>
      </c>
      <c r="G15" s="115">
        <v>1</v>
      </c>
      <c r="H15" s="101">
        <v>1</v>
      </c>
      <c r="I15" s="43">
        <v>0</v>
      </c>
      <c r="J15" s="43">
        <v>0</v>
      </c>
      <c r="K15" s="43">
        <v>1</v>
      </c>
      <c r="L15" s="43">
        <v>0</v>
      </c>
      <c r="M15" s="102"/>
      <c r="N15" s="103"/>
      <c r="O15" s="103">
        <v>1</v>
      </c>
      <c r="P15" s="60"/>
      <c r="Q15" s="61" t="s">
        <v>263</v>
      </c>
      <c r="R15" s="104">
        <v>0</v>
      </c>
      <c r="S15" s="105">
        <v>0</v>
      </c>
      <c r="T15" s="105" t="s">
        <v>264</v>
      </c>
      <c r="U15" s="106">
        <v>0</v>
      </c>
      <c r="V15" s="62" t="s">
        <v>266</v>
      </c>
      <c r="W15" s="62" t="s">
        <v>266</v>
      </c>
      <c r="X15" s="62" t="s">
        <v>274</v>
      </c>
      <c r="Y15" s="62" t="s">
        <v>266</v>
      </c>
      <c r="Z15" s="65" t="s">
        <v>268</v>
      </c>
      <c r="AA15" s="107" t="s">
        <v>268</v>
      </c>
      <c r="AB15" s="108" t="s">
        <v>268</v>
      </c>
      <c r="AC15" s="109">
        <v>1</v>
      </c>
      <c r="AD15" s="110" t="s">
        <v>268</v>
      </c>
      <c r="AE15" s="64">
        <v>1</v>
      </c>
      <c r="AF15" s="111" t="s">
        <v>312</v>
      </c>
      <c r="AG15" s="100" t="s">
        <v>270</v>
      </c>
      <c r="AH15" s="112" t="s">
        <v>222</v>
      </c>
      <c r="AI15" t="s">
        <v>313</v>
      </c>
    </row>
    <row r="16" spans="2:35" ht="409.5" x14ac:dyDescent="0.25">
      <c r="B16" s="99" t="s">
        <v>55</v>
      </c>
      <c r="C16" s="100" t="s">
        <v>56</v>
      </c>
      <c r="D16" s="100" t="s">
        <v>310</v>
      </c>
      <c r="E16" s="100" t="s">
        <v>314</v>
      </c>
      <c r="F16" s="100" t="s">
        <v>72</v>
      </c>
      <c r="G16" s="115">
        <v>4</v>
      </c>
      <c r="H16" s="101">
        <v>21</v>
      </c>
      <c r="I16" s="43">
        <v>21</v>
      </c>
      <c r="J16" s="43">
        <v>21</v>
      </c>
      <c r="K16" s="43">
        <v>21</v>
      </c>
      <c r="L16" s="43">
        <v>0</v>
      </c>
      <c r="M16" s="102">
        <v>21</v>
      </c>
      <c r="N16" s="103">
        <v>21</v>
      </c>
      <c r="O16" s="103">
        <v>21</v>
      </c>
      <c r="P16" s="60">
        <v>21</v>
      </c>
      <c r="Q16" s="61" t="s">
        <v>263</v>
      </c>
      <c r="R16" s="104" t="s">
        <v>264</v>
      </c>
      <c r="S16" s="105" t="s">
        <v>264</v>
      </c>
      <c r="T16" s="105" t="s">
        <v>264</v>
      </c>
      <c r="U16" s="106" t="s">
        <v>264</v>
      </c>
      <c r="V16" s="62" t="s">
        <v>274</v>
      </c>
      <c r="W16" s="62" t="s">
        <v>274</v>
      </c>
      <c r="X16" s="62" t="s">
        <v>274</v>
      </c>
      <c r="Y16" s="62" t="s">
        <v>267</v>
      </c>
      <c r="Z16" s="65">
        <v>1</v>
      </c>
      <c r="AA16" s="107">
        <v>1</v>
      </c>
      <c r="AB16" s="108">
        <v>1</v>
      </c>
      <c r="AC16" s="109">
        <v>1</v>
      </c>
      <c r="AD16" s="110" t="s">
        <v>279</v>
      </c>
      <c r="AE16" s="64">
        <v>0.75</v>
      </c>
      <c r="AF16" s="111" t="s">
        <v>315</v>
      </c>
      <c r="AG16" s="100" t="s">
        <v>270</v>
      </c>
      <c r="AH16" s="112" t="s">
        <v>222</v>
      </c>
      <c r="AI16" t="s">
        <v>313</v>
      </c>
    </row>
    <row r="17" spans="2:35" ht="409.5" x14ac:dyDescent="0.25">
      <c r="B17" s="99" t="s">
        <v>55</v>
      </c>
      <c r="C17" s="100" t="s">
        <v>56</v>
      </c>
      <c r="D17" s="100" t="s">
        <v>310</v>
      </c>
      <c r="E17" s="100" t="s">
        <v>316</v>
      </c>
      <c r="F17" s="100" t="s">
        <v>32</v>
      </c>
      <c r="G17" s="115">
        <v>1</v>
      </c>
      <c r="H17" s="101">
        <v>1</v>
      </c>
      <c r="I17" s="43">
        <v>1</v>
      </c>
      <c r="J17" s="43">
        <v>0</v>
      </c>
      <c r="K17" s="43">
        <v>0</v>
      </c>
      <c r="L17" s="43">
        <v>0</v>
      </c>
      <c r="M17" s="102"/>
      <c r="N17" s="103"/>
      <c r="O17" s="103">
        <v>1</v>
      </c>
      <c r="P17" s="60"/>
      <c r="Q17" s="61" t="s">
        <v>263</v>
      </c>
      <c r="R17" s="104">
        <v>0</v>
      </c>
      <c r="S17" s="105">
        <v>0</v>
      </c>
      <c r="T17" s="105" t="s">
        <v>264</v>
      </c>
      <c r="U17" s="106">
        <v>0</v>
      </c>
      <c r="V17" s="62" t="s">
        <v>265</v>
      </c>
      <c r="W17" s="62" t="s">
        <v>266</v>
      </c>
      <c r="X17" s="62" t="s">
        <v>267</v>
      </c>
      <c r="Y17" s="62" t="s">
        <v>266</v>
      </c>
      <c r="Z17" s="65">
        <v>1</v>
      </c>
      <c r="AA17" s="107">
        <v>1</v>
      </c>
      <c r="AB17" s="108">
        <v>1</v>
      </c>
      <c r="AC17" s="109">
        <v>1</v>
      </c>
      <c r="AD17" s="110" t="s">
        <v>268</v>
      </c>
      <c r="AE17" s="64">
        <v>1</v>
      </c>
      <c r="AF17" s="111" t="s">
        <v>317</v>
      </c>
      <c r="AG17" s="100" t="s">
        <v>270</v>
      </c>
      <c r="AH17" s="112" t="s">
        <v>222</v>
      </c>
      <c r="AI17" t="s">
        <v>313</v>
      </c>
    </row>
    <row r="18" spans="2:35" ht="409.5" x14ac:dyDescent="0.25">
      <c r="B18" s="99" t="s">
        <v>55</v>
      </c>
      <c r="C18" s="100" t="s">
        <v>56</v>
      </c>
      <c r="D18" s="100" t="s">
        <v>310</v>
      </c>
      <c r="E18" s="100" t="s">
        <v>318</v>
      </c>
      <c r="F18" s="100" t="s">
        <v>32</v>
      </c>
      <c r="G18" s="115">
        <v>4</v>
      </c>
      <c r="H18" s="101">
        <v>9</v>
      </c>
      <c r="I18" s="43">
        <v>3</v>
      </c>
      <c r="J18" s="43">
        <v>3</v>
      </c>
      <c r="K18" s="43">
        <v>3</v>
      </c>
      <c r="L18" s="43">
        <v>0</v>
      </c>
      <c r="M18" s="102">
        <v>3</v>
      </c>
      <c r="N18" s="103">
        <v>2</v>
      </c>
      <c r="O18" s="103">
        <v>2</v>
      </c>
      <c r="P18" s="60">
        <v>2</v>
      </c>
      <c r="Q18" s="61" t="s">
        <v>263</v>
      </c>
      <c r="R18" s="104" t="s">
        <v>264</v>
      </c>
      <c r="S18" s="105" t="s">
        <v>264</v>
      </c>
      <c r="T18" s="105" t="s">
        <v>264</v>
      </c>
      <c r="U18" s="106" t="s">
        <v>264</v>
      </c>
      <c r="V18" s="62" t="s">
        <v>274</v>
      </c>
      <c r="W18" s="62" t="s">
        <v>274</v>
      </c>
      <c r="X18" s="62" t="s">
        <v>274</v>
      </c>
      <c r="Y18" s="62" t="s">
        <v>267</v>
      </c>
      <c r="Z18" s="65">
        <v>1</v>
      </c>
      <c r="AA18" s="107">
        <v>1</v>
      </c>
      <c r="AB18" s="108">
        <v>1</v>
      </c>
      <c r="AC18" s="109" t="s">
        <v>299</v>
      </c>
      <c r="AD18" s="110" t="s">
        <v>279</v>
      </c>
      <c r="AE18" s="64">
        <v>1</v>
      </c>
      <c r="AF18" s="111" t="s">
        <v>319</v>
      </c>
      <c r="AG18" s="100" t="s">
        <v>270</v>
      </c>
      <c r="AH18" s="112" t="s">
        <v>222</v>
      </c>
      <c r="AI18" t="s">
        <v>313</v>
      </c>
    </row>
    <row r="19" spans="2:35" ht="360" x14ac:dyDescent="0.25">
      <c r="B19" s="99" t="s">
        <v>55</v>
      </c>
      <c r="C19" s="100" t="s">
        <v>56</v>
      </c>
      <c r="D19" s="100" t="s">
        <v>320</v>
      </c>
      <c r="E19" s="100" t="s">
        <v>321</v>
      </c>
      <c r="F19" s="100" t="s">
        <v>32</v>
      </c>
      <c r="G19" s="100">
        <v>1</v>
      </c>
      <c r="H19" s="101">
        <v>1</v>
      </c>
      <c r="I19" s="43">
        <v>0</v>
      </c>
      <c r="J19" s="66">
        <v>0.8</v>
      </c>
      <c r="K19" s="66">
        <v>0.2</v>
      </c>
      <c r="L19" s="43">
        <v>0</v>
      </c>
      <c r="M19" s="102"/>
      <c r="N19" s="103">
        <v>1</v>
      </c>
      <c r="O19" s="103"/>
      <c r="P19" s="60"/>
      <c r="Q19" s="61" t="s">
        <v>263</v>
      </c>
      <c r="R19" s="104">
        <v>0</v>
      </c>
      <c r="S19" s="105" t="s">
        <v>264</v>
      </c>
      <c r="T19" s="105">
        <v>0</v>
      </c>
      <c r="U19" s="106">
        <v>0</v>
      </c>
      <c r="V19" s="62" t="s">
        <v>266</v>
      </c>
      <c r="W19" s="62" t="s">
        <v>274</v>
      </c>
      <c r="X19" s="62" t="s">
        <v>265</v>
      </c>
      <c r="Y19" s="62" t="s">
        <v>266</v>
      </c>
      <c r="Z19" s="65">
        <v>0.8</v>
      </c>
      <c r="AA19" s="107" t="s">
        <v>268</v>
      </c>
      <c r="AB19" s="108">
        <v>0.8</v>
      </c>
      <c r="AC19" s="109">
        <v>1</v>
      </c>
      <c r="AD19" s="110" t="s">
        <v>268</v>
      </c>
      <c r="AE19" s="64">
        <v>1</v>
      </c>
      <c r="AF19" s="111" t="s">
        <v>309</v>
      </c>
      <c r="AG19" s="100" t="s">
        <v>270</v>
      </c>
      <c r="AH19" s="112" t="s">
        <v>217</v>
      </c>
      <c r="AI19" t="s">
        <v>322</v>
      </c>
    </row>
    <row r="20" spans="2:35" ht="409.5" x14ac:dyDescent="0.25">
      <c r="B20" s="99" t="s">
        <v>55</v>
      </c>
      <c r="C20" s="100" t="s">
        <v>56</v>
      </c>
      <c r="D20" s="100" t="s">
        <v>323</v>
      </c>
      <c r="E20" s="100" t="s">
        <v>324</v>
      </c>
      <c r="F20" s="100" t="s">
        <v>72</v>
      </c>
      <c r="G20" s="115">
        <v>4</v>
      </c>
      <c r="H20" s="101">
        <v>2</v>
      </c>
      <c r="I20" s="43">
        <v>2</v>
      </c>
      <c r="J20" s="43">
        <v>2</v>
      </c>
      <c r="K20" s="43">
        <v>2</v>
      </c>
      <c r="L20" s="43">
        <v>0</v>
      </c>
      <c r="M20" s="102">
        <v>2</v>
      </c>
      <c r="N20" s="103">
        <v>2</v>
      </c>
      <c r="O20" s="103">
        <v>2</v>
      </c>
      <c r="P20" s="60">
        <v>2</v>
      </c>
      <c r="Q20" s="61" t="s">
        <v>263</v>
      </c>
      <c r="R20" s="104" t="s">
        <v>264</v>
      </c>
      <c r="S20" s="105" t="s">
        <v>264</v>
      </c>
      <c r="T20" s="105" t="s">
        <v>264</v>
      </c>
      <c r="U20" s="106" t="s">
        <v>264</v>
      </c>
      <c r="V20" s="62" t="s">
        <v>274</v>
      </c>
      <c r="W20" s="62" t="s">
        <v>274</v>
      </c>
      <c r="X20" s="62" t="s">
        <v>274</v>
      </c>
      <c r="Y20" s="62" t="s">
        <v>267</v>
      </c>
      <c r="Z20" s="65">
        <v>1</v>
      </c>
      <c r="AA20" s="107">
        <v>1</v>
      </c>
      <c r="AB20" s="108">
        <v>1</v>
      </c>
      <c r="AC20" s="109">
        <v>1</v>
      </c>
      <c r="AD20" s="110" t="s">
        <v>279</v>
      </c>
      <c r="AE20" s="64">
        <v>0.75</v>
      </c>
      <c r="AF20" s="111" t="s">
        <v>325</v>
      </c>
      <c r="AG20" s="100" t="s">
        <v>270</v>
      </c>
      <c r="AH20" s="112" t="s">
        <v>222</v>
      </c>
      <c r="AI20" t="s">
        <v>313</v>
      </c>
    </row>
    <row r="21" spans="2:35" ht="409.5" x14ac:dyDescent="0.25">
      <c r="B21" s="99" t="s">
        <v>55</v>
      </c>
      <c r="C21" s="100" t="s">
        <v>56</v>
      </c>
      <c r="D21" s="100" t="s">
        <v>326</v>
      </c>
      <c r="E21" s="100" t="s">
        <v>327</v>
      </c>
      <c r="F21" s="100" t="s">
        <v>32</v>
      </c>
      <c r="G21" s="115">
        <v>2</v>
      </c>
      <c r="H21" s="101">
        <v>2</v>
      </c>
      <c r="I21" s="43">
        <v>1</v>
      </c>
      <c r="J21" s="43">
        <v>0</v>
      </c>
      <c r="K21" s="43">
        <v>1</v>
      </c>
      <c r="L21" s="43">
        <v>0</v>
      </c>
      <c r="M21" s="102">
        <v>1</v>
      </c>
      <c r="N21" s="103"/>
      <c r="O21" s="103">
        <v>1</v>
      </c>
      <c r="P21" s="60"/>
      <c r="Q21" s="61" t="s">
        <v>263</v>
      </c>
      <c r="R21" s="104" t="s">
        <v>264</v>
      </c>
      <c r="S21" s="105">
        <v>0</v>
      </c>
      <c r="T21" s="105" t="s">
        <v>264</v>
      </c>
      <c r="U21" s="106">
        <v>0</v>
      </c>
      <c r="V21" s="62" t="s">
        <v>274</v>
      </c>
      <c r="W21" s="62" t="s">
        <v>266</v>
      </c>
      <c r="X21" s="62" t="s">
        <v>274</v>
      </c>
      <c r="Y21" s="62" t="s">
        <v>266</v>
      </c>
      <c r="Z21" s="65" t="s">
        <v>268</v>
      </c>
      <c r="AA21" s="107">
        <v>1</v>
      </c>
      <c r="AB21" s="108" t="s">
        <v>268</v>
      </c>
      <c r="AC21" s="109">
        <v>1</v>
      </c>
      <c r="AD21" s="110" t="s">
        <v>268</v>
      </c>
      <c r="AE21" s="64">
        <v>1</v>
      </c>
      <c r="AF21" s="111" t="s">
        <v>328</v>
      </c>
      <c r="AG21" s="100" t="s">
        <v>270</v>
      </c>
      <c r="AH21" s="112" t="s">
        <v>222</v>
      </c>
      <c r="AI21" t="s">
        <v>313</v>
      </c>
    </row>
    <row r="22" spans="2:35" ht="409.5" x14ac:dyDescent="0.25">
      <c r="B22" s="99" t="s">
        <v>55</v>
      </c>
      <c r="C22" s="100" t="s">
        <v>56</v>
      </c>
      <c r="D22" s="100" t="s">
        <v>326</v>
      </c>
      <c r="E22" s="100" t="s">
        <v>329</v>
      </c>
      <c r="F22" s="100" t="s">
        <v>32</v>
      </c>
      <c r="G22" s="115">
        <v>2</v>
      </c>
      <c r="H22" s="101">
        <v>2</v>
      </c>
      <c r="I22" s="66">
        <v>0.5</v>
      </c>
      <c r="J22" s="66">
        <v>0.5</v>
      </c>
      <c r="K22" s="43">
        <v>1</v>
      </c>
      <c r="L22" s="43">
        <v>0</v>
      </c>
      <c r="M22" s="102"/>
      <c r="N22" s="103">
        <v>1</v>
      </c>
      <c r="O22" s="103">
        <v>1</v>
      </c>
      <c r="P22" s="60"/>
      <c r="Q22" s="61" t="s">
        <v>263</v>
      </c>
      <c r="R22" s="104">
        <v>0</v>
      </c>
      <c r="S22" s="105" t="s">
        <v>264</v>
      </c>
      <c r="T22" s="105" t="s">
        <v>264</v>
      </c>
      <c r="U22" s="106">
        <v>0</v>
      </c>
      <c r="V22" s="62" t="s">
        <v>265</v>
      </c>
      <c r="W22" s="62" t="s">
        <v>274</v>
      </c>
      <c r="X22" s="62" t="s">
        <v>274</v>
      </c>
      <c r="Y22" s="62" t="s">
        <v>266</v>
      </c>
      <c r="Z22" s="65">
        <v>0.75</v>
      </c>
      <c r="AA22" s="107">
        <v>0.25</v>
      </c>
      <c r="AB22" s="108">
        <v>1</v>
      </c>
      <c r="AC22" s="109">
        <v>1</v>
      </c>
      <c r="AD22" s="110" t="s">
        <v>268</v>
      </c>
      <c r="AE22" s="64">
        <v>1</v>
      </c>
      <c r="AF22" s="111" t="s">
        <v>330</v>
      </c>
      <c r="AG22" s="100" t="s">
        <v>270</v>
      </c>
      <c r="AH22" s="112" t="s">
        <v>222</v>
      </c>
      <c r="AI22" t="s">
        <v>313</v>
      </c>
    </row>
    <row r="23" spans="2:35" ht="409.5" x14ac:dyDescent="0.25">
      <c r="B23" s="99" t="s">
        <v>55</v>
      </c>
      <c r="C23" s="100" t="s">
        <v>56</v>
      </c>
      <c r="D23" s="100" t="s">
        <v>326</v>
      </c>
      <c r="E23" s="100" t="s">
        <v>331</v>
      </c>
      <c r="F23" s="100" t="s">
        <v>32</v>
      </c>
      <c r="G23" s="115">
        <v>1</v>
      </c>
      <c r="H23" s="101">
        <v>1</v>
      </c>
      <c r="I23" s="43">
        <v>1</v>
      </c>
      <c r="J23" s="43">
        <v>0</v>
      </c>
      <c r="K23" s="43">
        <v>0</v>
      </c>
      <c r="L23" s="43">
        <v>0</v>
      </c>
      <c r="M23" s="102">
        <v>1</v>
      </c>
      <c r="N23" s="103"/>
      <c r="O23" s="103"/>
      <c r="P23" s="60"/>
      <c r="Q23" s="61" t="s">
        <v>263</v>
      </c>
      <c r="R23" s="104" t="s">
        <v>264</v>
      </c>
      <c r="S23" s="105">
        <v>0</v>
      </c>
      <c r="T23" s="105">
        <v>0</v>
      </c>
      <c r="U23" s="106">
        <v>0</v>
      </c>
      <c r="V23" s="62" t="s">
        <v>274</v>
      </c>
      <c r="W23" s="62" t="s">
        <v>266</v>
      </c>
      <c r="X23" s="62" t="s">
        <v>266</v>
      </c>
      <c r="Y23" s="62" t="s">
        <v>266</v>
      </c>
      <c r="Z23" s="65" t="s">
        <v>268</v>
      </c>
      <c r="AA23" s="107">
        <v>1</v>
      </c>
      <c r="AB23" s="108" t="s">
        <v>268</v>
      </c>
      <c r="AC23" s="109" t="s">
        <v>268</v>
      </c>
      <c r="AD23" s="110" t="s">
        <v>268</v>
      </c>
      <c r="AE23" s="64">
        <v>1</v>
      </c>
      <c r="AF23" s="111" t="s">
        <v>332</v>
      </c>
      <c r="AG23" s="100" t="s">
        <v>270</v>
      </c>
      <c r="AH23" s="112" t="s">
        <v>222</v>
      </c>
      <c r="AI23" t="s">
        <v>313</v>
      </c>
    </row>
    <row r="24" spans="2:35" ht="409.5" x14ac:dyDescent="0.25">
      <c r="B24" s="99" t="s">
        <v>55</v>
      </c>
      <c r="C24" s="100" t="s">
        <v>56</v>
      </c>
      <c r="D24" s="100" t="s">
        <v>326</v>
      </c>
      <c r="E24" s="100" t="s">
        <v>333</v>
      </c>
      <c r="F24" s="100" t="s">
        <v>32</v>
      </c>
      <c r="G24" s="115">
        <v>1</v>
      </c>
      <c r="H24" s="101">
        <v>24</v>
      </c>
      <c r="I24" s="43">
        <v>24</v>
      </c>
      <c r="J24" s="43">
        <v>0</v>
      </c>
      <c r="K24" s="43">
        <v>0</v>
      </c>
      <c r="L24" s="43">
        <v>0</v>
      </c>
      <c r="M24" s="102">
        <v>24</v>
      </c>
      <c r="N24" s="103"/>
      <c r="O24" s="103"/>
      <c r="P24" s="60"/>
      <c r="Q24" s="61" t="s">
        <v>263</v>
      </c>
      <c r="R24" s="104" t="s">
        <v>264</v>
      </c>
      <c r="S24" s="105">
        <v>0</v>
      </c>
      <c r="T24" s="105">
        <v>0</v>
      </c>
      <c r="U24" s="106">
        <v>0</v>
      </c>
      <c r="V24" s="62" t="s">
        <v>274</v>
      </c>
      <c r="W24" s="62" t="s">
        <v>266</v>
      </c>
      <c r="X24" s="62" t="s">
        <v>266</v>
      </c>
      <c r="Y24" s="62" t="s">
        <v>266</v>
      </c>
      <c r="Z24" s="65" t="s">
        <v>268</v>
      </c>
      <c r="AA24" s="107">
        <v>1</v>
      </c>
      <c r="AB24" s="108" t="s">
        <v>268</v>
      </c>
      <c r="AC24" s="109" t="s">
        <v>268</v>
      </c>
      <c r="AD24" s="110" t="s">
        <v>268</v>
      </c>
      <c r="AE24" s="64">
        <v>1</v>
      </c>
      <c r="AF24" s="111" t="s">
        <v>334</v>
      </c>
      <c r="AG24" s="100" t="s">
        <v>270</v>
      </c>
      <c r="AH24" s="112" t="s">
        <v>222</v>
      </c>
      <c r="AI24" t="s">
        <v>313</v>
      </c>
    </row>
    <row r="25" spans="2:35" ht="409.5" x14ac:dyDescent="0.25">
      <c r="B25" s="99" t="s">
        <v>55</v>
      </c>
      <c r="C25" s="100" t="s">
        <v>56</v>
      </c>
      <c r="D25" s="100" t="s">
        <v>326</v>
      </c>
      <c r="E25" s="100" t="s">
        <v>335</v>
      </c>
      <c r="F25" s="100" t="s">
        <v>32</v>
      </c>
      <c r="G25" s="115">
        <v>1</v>
      </c>
      <c r="H25" s="101">
        <v>1</v>
      </c>
      <c r="I25" s="43">
        <v>1</v>
      </c>
      <c r="J25" s="43">
        <v>0</v>
      </c>
      <c r="K25" s="43">
        <v>0</v>
      </c>
      <c r="L25" s="43">
        <v>0</v>
      </c>
      <c r="M25" s="102"/>
      <c r="N25" s="103">
        <v>1</v>
      </c>
      <c r="O25" s="103"/>
      <c r="P25" s="60"/>
      <c r="Q25" s="61" t="s">
        <v>263</v>
      </c>
      <c r="R25" s="104">
        <v>0</v>
      </c>
      <c r="S25" s="105" t="s">
        <v>264</v>
      </c>
      <c r="T25" s="105">
        <v>0</v>
      </c>
      <c r="U25" s="106">
        <v>0</v>
      </c>
      <c r="V25" s="62" t="s">
        <v>265</v>
      </c>
      <c r="W25" s="62" t="s">
        <v>267</v>
      </c>
      <c r="X25" s="62" t="s">
        <v>266</v>
      </c>
      <c r="Y25" s="62" t="s">
        <v>266</v>
      </c>
      <c r="Z25" s="65">
        <v>1</v>
      </c>
      <c r="AA25" s="107">
        <v>1</v>
      </c>
      <c r="AB25" s="108">
        <v>1</v>
      </c>
      <c r="AC25" s="109" t="s">
        <v>268</v>
      </c>
      <c r="AD25" s="110" t="s">
        <v>268</v>
      </c>
      <c r="AE25" s="64">
        <v>1</v>
      </c>
      <c r="AF25" s="111" t="s">
        <v>336</v>
      </c>
      <c r="AG25" s="100" t="s">
        <v>270</v>
      </c>
      <c r="AH25" s="112" t="s">
        <v>222</v>
      </c>
      <c r="AI25" t="s">
        <v>313</v>
      </c>
    </row>
    <row r="26" spans="2:35" ht="409.5" x14ac:dyDescent="0.25">
      <c r="B26" s="99" t="s">
        <v>55</v>
      </c>
      <c r="C26" s="100" t="s">
        <v>56</v>
      </c>
      <c r="D26" s="100" t="s">
        <v>326</v>
      </c>
      <c r="E26" s="100" t="s">
        <v>337</v>
      </c>
      <c r="F26" s="100" t="s">
        <v>32</v>
      </c>
      <c r="G26" s="115">
        <v>1</v>
      </c>
      <c r="H26" s="101">
        <v>1</v>
      </c>
      <c r="I26" s="43">
        <v>0</v>
      </c>
      <c r="J26" s="43">
        <v>0</v>
      </c>
      <c r="K26" s="43">
        <v>1</v>
      </c>
      <c r="L26" s="43">
        <v>0</v>
      </c>
      <c r="M26" s="102"/>
      <c r="N26" s="103"/>
      <c r="O26" s="103">
        <v>1</v>
      </c>
      <c r="P26" s="60"/>
      <c r="Q26" s="61" t="s">
        <v>263</v>
      </c>
      <c r="R26" s="104">
        <v>0</v>
      </c>
      <c r="S26" s="105">
        <v>0</v>
      </c>
      <c r="T26" s="105" t="s">
        <v>264</v>
      </c>
      <c r="U26" s="106">
        <v>0</v>
      </c>
      <c r="V26" s="62" t="s">
        <v>266</v>
      </c>
      <c r="W26" s="62" t="s">
        <v>266</v>
      </c>
      <c r="X26" s="62" t="s">
        <v>274</v>
      </c>
      <c r="Y26" s="62" t="s">
        <v>266</v>
      </c>
      <c r="Z26" s="65" t="s">
        <v>268</v>
      </c>
      <c r="AA26" s="107" t="s">
        <v>268</v>
      </c>
      <c r="AB26" s="108" t="s">
        <v>268</v>
      </c>
      <c r="AC26" s="109">
        <v>1</v>
      </c>
      <c r="AD26" s="110" t="s">
        <v>268</v>
      </c>
      <c r="AE26" s="64">
        <v>1</v>
      </c>
      <c r="AF26" s="111" t="s">
        <v>338</v>
      </c>
      <c r="AG26" s="100" t="s">
        <v>270</v>
      </c>
      <c r="AH26" s="112" t="s">
        <v>222</v>
      </c>
      <c r="AI26" t="s">
        <v>313</v>
      </c>
    </row>
    <row r="27" spans="2:35" ht="409.5" x14ac:dyDescent="0.25">
      <c r="B27" s="99" t="s">
        <v>55</v>
      </c>
      <c r="C27" s="100" t="s">
        <v>56</v>
      </c>
      <c r="D27" s="100" t="s">
        <v>326</v>
      </c>
      <c r="E27" s="100" t="s">
        <v>339</v>
      </c>
      <c r="F27" s="100" t="s">
        <v>32</v>
      </c>
      <c r="G27" s="115">
        <v>1</v>
      </c>
      <c r="H27" s="101">
        <v>24</v>
      </c>
      <c r="I27" s="43">
        <v>0</v>
      </c>
      <c r="J27" s="43">
        <v>0</v>
      </c>
      <c r="K27" s="43">
        <v>24</v>
      </c>
      <c r="L27" s="43">
        <v>0</v>
      </c>
      <c r="M27" s="102"/>
      <c r="N27" s="103"/>
      <c r="O27" s="103">
        <v>24</v>
      </c>
      <c r="P27" s="60"/>
      <c r="Q27" s="61" t="s">
        <v>263</v>
      </c>
      <c r="R27" s="104">
        <v>0</v>
      </c>
      <c r="S27" s="105">
        <v>0</v>
      </c>
      <c r="T27" s="105" t="s">
        <v>264</v>
      </c>
      <c r="U27" s="106">
        <v>0</v>
      </c>
      <c r="V27" s="62" t="s">
        <v>266</v>
      </c>
      <c r="W27" s="62" t="s">
        <v>266</v>
      </c>
      <c r="X27" s="62" t="s">
        <v>274</v>
      </c>
      <c r="Y27" s="62" t="s">
        <v>266</v>
      </c>
      <c r="Z27" s="65" t="s">
        <v>268</v>
      </c>
      <c r="AA27" s="107" t="s">
        <v>268</v>
      </c>
      <c r="AB27" s="108" t="s">
        <v>268</v>
      </c>
      <c r="AC27" s="109">
        <v>1</v>
      </c>
      <c r="AD27" s="110" t="s">
        <v>268</v>
      </c>
      <c r="AE27" s="64">
        <v>1</v>
      </c>
      <c r="AF27" s="111" t="s">
        <v>340</v>
      </c>
      <c r="AG27" s="100" t="s">
        <v>270</v>
      </c>
      <c r="AH27" s="112" t="s">
        <v>222</v>
      </c>
      <c r="AI27" t="s">
        <v>313</v>
      </c>
    </row>
    <row r="28" spans="2:35" ht="399" x14ac:dyDescent="0.25">
      <c r="B28" s="99" t="s">
        <v>55</v>
      </c>
      <c r="C28" s="100" t="s">
        <v>56</v>
      </c>
      <c r="D28" s="100" t="s">
        <v>341</v>
      </c>
      <c r="E28" s="100" t="s">
        <v>342</v>
      </c>
      <c r="F28" s="100" t="s">
        <v>72</v>
      </c>
      <c r="G28" s="100">
        <v>4</v>
      </c>
      <c r="H28" s="116">
        <v>1</v>
      </c>
      <c r="I28" s="67">
        <v>1</v>
      </c>
      <c r="J28" s="67">
        <v>1</v>
      </c>
      <c r="K28" s="67">
        <v>1</v>
      </c>
      <c r="L28" s="67">
        <v>0</v>
      </c>
      <c r="M28" s="117">
        <v>1</v>
      </c>
      <c r="N28" s="118">
        <v>1</v>
      </c>
      <c r="O28" s="118">
        <v>1</v>
      </c>
      <c r="P28" s="68">
        <v>1</v>
      </c>
      <c r="Q28" s="61" t="s">
        <v>263</v>
      </c>
      <c r="R28" s="104" t="s">
        <v>264</v>
      </c>
      <c r="S28" s="105" t="s">
        <v>264</v>
      </c>
      <c r="T28" s="105" t="s">
        <v>264</v>
      </c>
      <c r="U28" s="106" t="s">
        <v>264</v>
      </c>
      <c r="V28" s="62" t="s">
        <v>274</v>
      </c>
      <c r="W28" s="62" t="s">
        <v>274</v>
      </c>
      <c r="X28" s="62" t="s">
        <v>274</v>
      </c>
      <c r="Y28" s="62" t="s">
        <v>267</v>
      </c>
      <c r="Z28" s="65">
        <v>1</v>
      </c>
      <c r="AA28" s="107">
        <v>1</v>
      </c>
      <c r="AB28" s="108">
        <v>1</v>
      </c>
      <c r="AC28" s="109">
        <v>1</v>
      </c>
      <c r="AD28" s="110" t="s">
        <v>279</v>
      </c>
      <c r="AE28" s="64">
        <v>0.75</v>
      </c>
      <c r="AF28" s="111" t="s">
        <v>343</v>
      </c>
      <c r="AG28" s="100" t="s">
        <v>270</v>
      </c>
      <c r="AH28" s="112" t="s">
        <v>214</v>
      </c>
      <c r="AI28" t="s">
        <v>344</v>
      </c>
    </row>
    <row r="29" spans="2:35" ht="409.5" x14ac:dyDescent="0.25">
      <c r="B29" s="99" t="s">
        <v>55</v>
      </c>
      <c r="C29" s="100" t="s">
        <v>345</v>
      </c>
      <c r="D29" s="100" t="s">
        <v>346</v>
      </c>
      <c r="E29" s="100" t="s">
        <v>347</v>
      </c>
      <c r="F29" s="100" t="s">
        <v>32</v>
      </c>
      <c r="G29" s="100">
        <v>4</v>
      </c>
      <c r="H29" s="101">
        <v>10</v>
      </c>
      <c r="I29" s="43">
        <v>3</v>
      </c>
      <c r="J29" s="43">
        <v>3</v>
      </c>
      <c r="K29" s="43">
        <v>3</v>
      </c>
      <c r="L29" s="43">
        <v>0</v>
      </c>
      <c r="M29" s="102">
        <v>3</v>
      </c>
      <c r="N29" s="103">
        <v>3</v>
      </c>
      <c r="O29" s="103">
        <v>2</v>
      </c>
      <c r="P29" s="60">
        <v>2</v>
      </c>
      <c r="Q29" s="61" t="s">
        <v>263</v>
      </c>
      <c r="R29" s="104" t="s">
        <v>264</v>
      </c>
      <c r="S29" s="105" t="s">
        <v>264</v>
      </c>
      <c r="T29" s="105" t="s">
        <v>264</v>
      </c>
      <c r="U29" s="106" t="s">
        <v>264</v>
      </c>
      <c r="V29" s="62" t="s">
        <v>274</v>
      </c>
      <c r="W29" s="62" t="s">
        <v>274</v>
      </c>
      <c r="X29" s="62" t="s">
        <v>274</v>
      </c>
      <c r="Y29" s="62" t="s">
        <v>267</v>
      </c>
      <c r="Z29" s="65">
        <v>1</v>
      </c>
      <c r="AA29" s="107">
        <v>1</v>
      </c>
      <c r="AB29" s="108">
        <v>1</v>
      </c>
      <c r="AC29" s="109" t="s">
        <v>299</v>
      </c>
      <c r="AD29" s="110" t="s">
        <v>279</v>
      </c>
      <c r="AE29" s="64">
        <v>0.9</v>
      </c>
      <c r="AF29" s="111" t="s">
        <v>348</v>
      </c>
      <c r="AG29" s="100" t="s">
        <v>270</v>
      </c>
      <c r="AH29" s="112" t="s">
        <v>219</v>
      </c>
      <c r="AI29" t="s">
        <v>349</v>
      </c>
    </row>
    <row r="30" spans="2:35" ht="409.5" x14ac:dyDescent="0.25">
      <c r="B30" s="99" t="s">
        <v>55</v>
      </c>
      <c r="C30" s="100" t="s">
        <v>345</v>
      </c>
      <c r="D30" s="100" t="s">
        <v>350</v>
      </c>
      <c r="E30" s="100" t="s">
        <v>351</v>
      </c>
      <c r="F30" s="100" t="s">
        <v>72</v>
      </c>
      <c r="G30" s="100">
        <v>4</v>
      </c>
      <c r="H30" s="101">
        <v>1</v>
      </c>
      <c r="I30" s="43">
        <v>1</v>
      </c>
      <c r="J30" s="43">
        <v>1</v>
      </c>
      <c r="K30" s="43">
        <v>1</v>
      </c>
      <c r="L30" s="43">
        <v>0</v>
      </c>
      <c r="M30" s="102">
        <v>1</v>
      </c>
      <c r="N30" s="103">
        <v>1</v>
      </c>
      <c r="O30" s="103">
        <v>1</v>
      </c>
      <c r="P30" s="60">
        <v>1</v>
      </c>
      <c r="Q30" s="61" t="s">
        <v>263</v>
      </c>
      <c r="R30" s="104" t="s">
        <v>264</v>
      </c>
      <c r="S30" s="105" t="s">
        <v>264</v>
      </c>
      <c r="T30" s="105" t="s">
        <v>264</v>
      </c>
      <c r="U30" s="106" t="s">
        <v>264</v>
      </c>
      <c r="V30" s="62" t="s">
        <v>274</v>
      </c>
      <c r="W30" s="62" t="s">
        <v>274</v>
      </c>
      <c r="X30" s="62" t="s">
        <v>274</v>
      </c>
      <c r="Y30" s="62" t="s">
        <v>267</v>
      </c>
      <c r="Z30" s="65">
        <v>1</v>
      </c>
      <c r="AA30" s="107">
        <v>1</v>
      </c>
      <c r="AB30" s="108">
        <v>1</v>
      </c>
      <c r="AC30" s="109">
        <v>1</v>
      </c>
      <c r="AD30" s="110" t="s">
        <v>279</v>
      </c>
      <c r="AE30" s="64">
        <v>0.75</v>
      </c>
      <c r="AF30" s="111" t="s">
        <v>352</v>
      </c>
      <c r="AG30" s="100" t="s">
        <v>270</v>
      </c>
      <c r="AH30" s="112" t="s">
        <v>219</v>
      </c>
      <c r="AI30" t="s">
        <v>353</v>
      </c>
    </row>
    <row r="31" spans="2:35" ht="270" x14ac:dyDescent="0.25">
      <c r="B31" s="99" t="s">
        <v>55</v>
      </c>
      <c r="C31" s="100" t="s">
        <v>345</v>
      </c>
      <c r="D31" s="100" t="s">
        <v>350</v>
      </c>
      <c r="E31" s="100" t="s">
        <v>354</v>
      </c>
      <c r="F31" s="100" t="s">
        <v>32</v>
      </c>
      <c r="G31" s="100">
        <v>1</v>
      </c>
      <c r="H31" s="101">
        <v>1</v>
      </c>
      <c r="I31" s="43">
        <v>0</v>
      </c>
      <c r="J31" s="43">
        <v>0</v>
      </c>
      <c r="K31" s="43">
        <v>0</v>
      </c>
      <c r="L31" s="43">
        <v>0</v>
      </c>
      <c r="M31" s="102"/>
      <c r="N31" s="103"/>
      <c r="O31" s="103">
        <v>1</v>
      </c>
      <c r="P31" s="60"/>
      <c r="Q31" s="61" t="s">
        <v>263</v>
      </c>
      <c r="R31" s="104">
        <v>0</v>
      </c>
      <c r="S31" s="105">
        <v>0</v>
      </c>
      <c r="T31" s="105" t="s">
        <v>264</v>
      </c>
      <c r="U31" s="106">
        <v>0</v>
      </c>
      <c r="V31" s="62" t="s">
        <v>266</v>
      </c>
      <c r="W31" s="62" t="s">
        <v>266</v>
      </c>
      <c r="X31" s="62" t="s">
        <v>267</v>
      </c>
      <c r="Y31" s="62" t="s">
        <v>266</v>
      </c>
      <c r="Z31" s="65" t="s">
        <v>268</v>
      </c>
      <c r="AA31" s="107" t="s">
        <v>268</v>
      </c>
      <c r="AB31" s="108" t="s">
        <v>268</v>
      </c>
      <c r="AC31" s="109" t="s">
        <v>279</v>
      </c>
      <c r="AD31" s="110" t="s">
        <v>268</v>
      </c>
      <c r="AE31" s="64">
        <v>0</v>
      </c>
      <c r="AF31" s="111" t="s">
        <v>355</v>
      </c>
      <c r="AG31" s="100" t="s">
        <v>270</v>
      </c>
      <c r="AH31" s="112" t="s">
        <v>214</v>
      </c>
      <c r="AI31" t="s">
        <v>344</v>
      </c>
    </row>
    <row r="32" spans="2:35" ht="409.5" x14ac:dyDescent="0.25">
      <c r="B32" s="99" t="s">
        <v>55</v>
      </c>
      <c r="C32" s="100" t="s">
        <v>345</v>
      </c>
      <c r="D32" s="100" t="s">
        <v>356</v>
      </c>
      <c r="E32" s="100" t="s">
        <v>357</v>
      </c>
      <c r="F32" s="100" t="s">
        <v>32</v>
      </c>
      <c r="G32" s="100">
        <v>2</v>
      </c>
      <c r="H32" s="101">
        <v>4</v>
      </c>
      <c r="I32" s="43">
        <v>1</v>
      </c>
      <c r="J32" s="43">
        <v>1</v>
      </c>
      <c r="K32" s="43">
        <v>1</v>
      </c>
      <c r="L32" s="43">
        <v>0</v>
      </c>
      <c r="M32" s="102">
        <v>1</v>
      </c>
      <c r="N32" s="103">
        <v>1</v>
      </c>
      <c r="O32" s="103">
        <v>1</v>
      </c>
      <c r="P32" s="60">
        <v>1</v>
      </c>
      <c r="Q32" s="61" t="s">
        <v>263</v>
      </c>
      <c r="R32" s="104">
        <v>0</v>
      </c>
      <c r="S32" s="105">
        <v>0</v>
      </c>
      <c r="T32" s="105" t="s">
        <v>264</v>
      </c>
      <c r="U32" s="106" t="s">
        <v>264</v>
      </c>
      <c r="V32" s="62" t="s">
        <v>274</v>
      </c>
      <c r="W32" s="62" t="s">
        <v>274</v>
      </c>
      <c r="X32" s="62" t="s">
        <v>274</v>
      </c>
      <c r="Y32" s="62" t="s">
        <v>267</v>
      </c>
      <c r="Z32" s="65">
        <v>1</v>
      </c>
      <c r="AA32" s="107">
        <v>1</v>
      </c>
      <c r="AB32" s="108">
        <v>1</v>
      </c>
      <c r="AC32" s="109">
        <v>1</v>
      </c>
      <c r="AD32" s="110" t="s">
        <v>279</v>
      </c>
      <c r="AE32" s="64">
        <v>0.75</v>
      </c>
      <c r="AF32" s="111" t="s">
        <v>358</v>
      </c>
      <c r="AG32" s="100" t="s">
        <v>270</v>
      </c>
      <c r="AH32" s="112" t="s">
        <v>219</v>
      </c>
      <c r="AI32" t="s">
        <v>359</v>
      </c>
    </row>
    <row r="33" spans="2:35" ht="303.75" x14ac:dyDescent="0.25">
      <c r="B33" s="99" t="s">
        <v>64</v>
      </c>
      <c r="C33" s="100" t="s">
        <v>360</v>
      </c>
      <c r="D33" s="100" t="s">
        <v>361</v>
      </c>
      <c r="E33" s="100" t="s">
        <v>362</v>
      </c>
      <c r="F33" s="100" t="s">
        <v>32</v>
      </c>
      <c r="G33" s="100">
        <v>1</v>
      </c>
      <c r="H33" s="101">
        <v>1</v>
      </c>
      <c r="I33" s="43">
        <v>1</v>
      </c>
      <c r="J33" s="43">
        <v>0</v>
      </c>
      <c r="K33" s="43">
        <v>0</v>
      </c>
      <c r="L33" s="43">
        <v>0</v>
      </c>
      <c r="M33" s="102"/>
      <c r="N33" s="103"/>
      <c r="O33" s="103">
        <v>1</v>
      </c>
      <c r="P33" s="60"/>
      <c r="Q33" s="61" t="s">
        <v>263</v>
      </c>
      <c r="R33" s="104">
        <v>0</v>
      </c>
      <c r="S33" s="105">
        <v>0</v>
      </c>
      <c r="T33" s="105" t="s">
        <v>264</v>
      </c>
      <c r="U33" s="106">
        <v>0</v>
      </c>
      <c r="V33" s="62" t="s">
        <v>265</v>
      </c>
      <c r="W33" s="62" t="s">
        <v>266</v>
      </c>
      <c r="X33" s="62" t="s">
        <v>267</v>
      </c>
      <c r="Y33" s="62" t="s">
        <v>266</v>
      </c>
      <c r="Z33" s="65">
        <v>1</v>
      </c>
      <c r="AA33" s="107">
        <v>1</v>
      </c>
      <c r="AB33" s="108">
        <v>1</v>
      </c>
      <c r="AC33" s="109">
        <v>1</v>
      </c>
      <c r="AD33" s="110" t="s">
        <v>268</v>
      </c>
      <c r="AE33" s="64">
        <v>1</v>
      </c>
      <c r="AF33" s="111" t="s">
        <v>363</v>
      </c>
      <c r="AG33" s="100" t="s">
        <v>270</v>
      </c>
      <c r="AH33" s="112" t="s">
        <v>217</v>
      </c>
      <c r="AI33" t="s">
        <v>364</v>
      </c>
    </row>
    <row r="34" spans="2:35" ht="315" x14ac:dyDescent="0.25">
      <c r="B34" s="99" t="s">
        <v>64</v>
      </c>
      <c r="C34" s="100" t="s">
        <v>360</v>
      </c>
      <c r="D34" s="100" t="s">
        <v>365</v>
      </c>
      <c r="E34" s="100" t="s">
        <v>366</v>
      </c>
      <c r="F34" s="100" t="s">
        <v>32</v>
      </c>
      <c r="G34" s="100">
        <v>2</v>
      </c>
      <c r="H34" s="101">
        <v>1</v>
      </c>
      <c r="I34" s="66">
        <v>0.6</v>
      </c>
      <c r="J34" s="66">
        <v>0.4</v>
      </c>
      <c r="K34" s="43">
        <v>0</v>
      </c>
      <c r="L34" s="43">
        <v>0</v>
      </c>
      <c r="M34" s="102"/>
      <c r="N34" s="103">
        <v>0.6</v>
      </c>
      <c r="O34" s="103">
        <v>0.4</v>
      </c>
      <c r="P34" s="60"/>
      <c r="Q34" s="61" t="s">
        <v>263</v>
      </c>
      <c r="R34" s="104">
        <v>0</v>
      </c>
      <c r="S34" s="105" t="s">
        <v>264</v>
      </c>
      <c r="T34" s="105" t="s">
        <v>264</v>
      </c>
      <c r="U34" s="106">
        <v>0</v>
      </c>
      <c r="V34" s="62" t="s">
        <v>265</v>
      </c>
      <c r="W34" s="62" t="s">
        <v>274</v>
      </c>
      <c r="X34" s="62" t="s">
        <v>267</v>
      </c>
      <c r="Y34" s="62" t="s">
        <v>266</v>
      </c>
      <c r="Z34" s="65">
        <v>1.2666666666666666</v>
      </c>
      <c r="AA34" s="107">
        <v>0.6</v>
      </c>
      <c r="AB34" s="108">
        <v>1</v>
      </c>
      <c r="AC34" s="109">
        <v>1</v>
      </c>
      <c r="AD34" s="110" t="s">
        <v>268</v>
      </c>
      <c r="AE34" s="64">
        <v>1</v>
      </c>
      <c r="AF34" s="111" t="s">
        <v>367</v>
      </c>
      <c r="AG34" s="100" t="s">
        <v>270</v>
      </c>
      <c r="AH34" s="112" t="s">
        <v>217</v>
      </c>
      <c r="AI34" t="s">
        <v>364</v>
      </c>
    </row>
    <row r="35" spans="2:35" ht="225" x14ac:dyDescent="0.25">
      <c r="B35" s="99" t="s">
        <v>64</v>
      </c>
      <c r="C35" s="100" t="s">
        <v>360</v>
      </c>
      <c r="D35" s="100" t="s">
        <v>368</v>
      </c>
      <c r="E35" s="100" t="s">
        <v>369</v>
      </c>
      <c r="F35" s="100" t="s">
        <v>32</v>
      </c>
      <c r="G35" s="100">
        <v>1</v>
      </c>
      <c r="H35" s="101">
        <v>5</v>
      </c>
      <c r="I35" s="43">
        <v>5</v>
      </c>
      <c r="J35" s="43">
        <v>0</v>
      </c>
      <c r="K35" s="43">
        <v>0</v>
      </c>
      <c r="L35" s="43">
        <v>0</v>
      </c>
      <c r="M35" s="102"/>
      <c r="N35" s="103">
        <v>5</v>
      </c>
      <c r="O35" s="103"/>
      <c r="P35" s="60"/>
      <c r="Q35" s="61" t="s">
        <v>263</v>
      </c>
      <c r="R35" s="104">
        <v>0</v>
      </c>
      <c r="S35" s="105" t="s">
        <v>264</v>
      </c>
      <c r="T35" s="105">
        <v>0</v>
      </c>
      <c r="U35" s="106">
        <v>0</v>
      </c>
      <c r="V35" s="62" t="s">
        <v>265</v>
      </c>
      <c r="W35" s="62" t="s">
        <v>267</v>
      </c>
      <c r="X35" s="62" t="s">
        <v>266</v>
      </c>
      <c r="Y35" s="62" t="s">
        <v>266</v>
      </c>
      <c r="Z35" s="65">
        <v>1</v>
      </c>
      <c r="AA35" s="107">
        <v>1</v>
      </c>
      <c r="AB35" s="108">
        <v>1</v>
      </c>
      <c r="AC35" s="109" t="s">
        <v>268</v>
      </c>
      <c r="AD35" s="110" t="s">
        <v>268</v>
      </c>
      <c r="AE35" s="64">
        <v>1</v>
      </c>
      <c r="AF35" s="111" t="s">
        <v>370</v>
      </c>
      <c r="AG35" s="100" t="s">
        <v>270</v>
      </c>
      <c r="AH35" s="112" t="s">
        <v>217</v>
      </c>
      <c r="AI35" t="s">
        <v>371</v>
      </c>
    </row>
    <row r="36" spans="2:35" ht="409.5" x14ac:dyDescent="0.25">
      <c r="B36" s="99" t="s">
        <v>64</v>
      </c>
      <c r="C36" s="100" t="s">
        <v>360</v>
      </c>
      <c r="D36" s="100" t="s">
        <v>372</v>
      </c>
      <c r="E36" s="100" t="s">
        <v>373</v>
      </c>
      <c r="F36" s="100" t="s">
        <v>32</v>
      </c>
      <c r="G36" s="100">
        <v>1</v>
      </c>
      <c r="H36" s="101">
        <v>1</v>
      </c>
      <c r="I36" s="43">
        <v>0</v>
      </c>
      <c r="J36" s="66">
        <v>0.7</v>
      </c>
      <c r="K36" s="43">
        <v>0</v>
      </c>
      <c r="L36" s="43">
        <v>0</v>
      </c>
      <c r="M36" s="102"/>
      <c r="N36" s="103">
        <v>1</v>
      </c>
      <c r="O36" s="103"/>
      <c r="P36" s="60"/>
      <c r="Q36" s="61" t="s">
        <v>263</v>
      </c>
      <c r="R36" s="104">
        <v>0</v>
      </c>
      <c r="S36" s="105" t="s">
        <v>264</v>
      </c>
      <c r="T36" s="105">
        <v>0</v>
      </c>
      <c r="U36" s="106">
        <v>0</v>
      </c>
      <c r="V36" s="62" t="s">
        <v>266</v>
      </c>
      <c r="W36" s="62" t="s">
        <v>274</v>
      </c>
      <c r="X36" s="62" t="s">
        <v>266</v>
      </c>
      <c r="Y36" s="62" t="s">
        <v>266</v>
      </c>
      <c r="Z36" s="65">
        <v>0.7</v>
      </c>
      <c r="AA36" s="107" t="s">
        <v>268</v>
      </c>
      <c r="AB36" s="108">
        <v>0.7</v>
      </c>
      <c r="AC36" s="109">
        <v>0.7</v>
      </c>
      <c r="AD36" s="110" t="s">
        <v>268</v>
      </c>
      <c r="AE36" s="64">
        <v>0.7</v>
      </c>
      <c r="AF36" s="111" t="s">
        <v>374</v>
      </c>
      <c r="AG36" s="100" t="s">
        <v>270</v>
      </c>
      <c r="AH36" s="112" t="s">
        <v>223</v>
      </c>
      <c r="AI36" t="s">
        <v>375</v>
      </c>
    </row>
    <row r="37" spans="2:35" ht="409.5" x14ac:dyDescent="0.25">
      <c r="B37" s="99" t="s">
        <v>64</v>
      </c>
      <c r="C37" s="100" t="s">
        <v>65</v>
      </c>
      <c r="D37" s="100" t="s">
        <v>376</v>
      </c>
      <c r="E37" s="100" t="s">
        <v>377</v>
      </c>
      <c r="F37" s="100" t="s">
        <v>32</v>
      </c>
      <c r="G37" s="100">
        <v>2</v>
      </c>
      <c r="H37" s="101">
        <v>1</v>
      </c>
      <c r="I37" s="66">
        <v>0.2</v>
      </c>
      <c r="J37" s="66">
        <v>0.8</v>
      </c>
      <c r="K37" s="43">
        <v>0</v>
      </c>
      <c r="L37" s="43">
        <v>0</v>
      </c>
      <c r="M37" s="102"/>
      <c r="N37" s="103">
        <v>0.8</v>
      </c>
      <c r="O37" s="103">
        <v>0.2</v>
      </c>
      <c r="P37" s="60"/>
      <c r="Q37" s="61" t="s">
        <v>263</v>
      </c>
      <c r="R37" s="104">
        <v>0</v>
      </c>
      <c r="S37" s="105" t="s">
        <v>264</v>
      </c>
      <c r="T37" s="105" t="s">
        <v>264</v>
      </c>
      <c r="U37" s="106">
        <v>0</v>
      </c>
      <c r="V37" s="62" t="s">
        <v>265</v>
      </c>
      <c r="W37" s="62" t="s">
        <v>274</v>
      </c>
      <c r="X37" s="62" t="s">
        <v>267</v>
      </c>
      <c r="Y37" s="62" t="s">
        <v>266</v>
      </c>
      <c r="Z37" s="65">
        <v>1.2</v>
      </c>
      <c r="AA37" s="107">
        <v>0.2</v>
      </c>
      <c r="AB37" s="108">
        <v>1</v>
      </c>
      <c r="AC37" s="109">
        <v>1</v>
      </c>
      <c r="AD37" s="110" t="s">
        <v>268</v>
      </c>
      <c r="AE37" s="64">
        <v>1</v>
      </c>
      <c r="AF37" s="111" t="s">
        <v>378</v>
      </c>
      <c r="AG37" s="100" t="s">
        <v>270</v>
      </c>
      <c r="AH37" s="112" t="s">
        <v>214</v>
      </c>
      <c r="AI37" t="s">
        <v>379</v>
      </c>
    </row>
    <row r="38" spans="2:35" ht="384.75" x14ac:dyDescent="0.25">
      <c r="B38" s="99" t="s">
        <v>64</v>
      </c>
      <c r="C38" s="100" t="s">
        <v>65</v>
      </c>
      <c r="D38" s="100" t="s">
        <v>380</v>
      </c>
      <c r="E38" s="100" t="s">
        <v>381</v>
      </c>
      <c r="F38" s="100" t="s">
        <v>32</v>
      </c>
      <c r="G38" s="100">
        <v>1</v>
      </c>
      <c r="H38" s="101">
        <v>1</v>
      </c>
      <c r="I38" s="66">
        <v>0.2</v>
      </c>
      <c r="J38" s="66">
        <v>0.2</v>
      </c>
      <c r="K38" s="66">
        <v>0.4</v>
      </c>
      <c r="L38" s="43">
        <v>0</v>
      </c>
      <c r="M38" s="102"/>
      <c r="N38" s="103">
        <v>1</v>
      </c>
      <c r="O38" s="103"/>
      <c r="P38" s="60"/>
      <c r="Q38" s="61" t="s">
        <v>263</v>
      </c>
      <c r="R38" s="104">
        <v>0</v>
      </c>
      <c r="S38" s="105" t="s">
        <v>264</v>
      </c>
      <c r="T38" s="105">
        <v>0</v>
      </c>
      <c r="U38" s="106">
        <v>0</v>
      </c>
      <c r="V38" s="62" t="s">
        <v>265</v>
      </c>
      <c r="W38" s="62" t="s">
        <v>274</v>
      </c>
      <c r="X38" s="62" t="s">
        <v>265</v>
      </c>
      <c r="Y38" s="62" t="s">
        <v>266</v>
      </c>
      <c r="Z38" s="65">
        <v>0.4</v>
      </c>
      <c r="AA38" s="107">
        <v>0.2</v>
      </c>
      <c r="AB38" s="108">
        <v>0.4</v>
      </c>
      <c r="AC38" s="109">
        <v>0.8</v>
      </c>
      <c r="AD38" s="110" t="s">
        <v>268</v>
      </c>
      <c r="AE38" s="64">
        <v>0.8</v>
      </c>
      <c r="AF38" s="111" t="s">
        <v>382</v>
      </c>
      <c r="AG38" s="100" t="s">
        <v>270</v>
      </c>
      <c r="AH38" s="112" t="s">
        <v>214</v>
      </c>
      <c r="AI38" t="s">
        <v>379</v>
      </c>
    </row>
    <row r="39" spans="2:35" ht="202.5" x14ac:dyDescent="0.25">
      <c r="B39" s="99" t="s">
        <v>64</v>
      </c>
      <c r="C39" s="100" t="s">
        <v>65</v>
      </c>
      <c r="D39" s="100" t="s">
        <v>383</v>
      </c>
      <c r="E39" s="100" t="s">
        <v>384</v>
      </c>
      <c r="F39" s="100" t="s">
        <v>32</v>
      </c>
      <c r="G39" s="100">
        <v>1</v>
      </c>
      <c r="H39" s="101">
        <v>1</v>
      </c>
      <c r="I39" s="66">
        <v>0.7</v>
      </c>
      <c r="J39" s="66">
        <v>0.3</v>
      </c>
      <c r="K39" s="43">
        <v>0</v>
      </c>
      <c r="L39" s="43">
        <v>0</v>
      </c>
      <c r="M39" s="102"/>
      <c r="N39" s="103"/>
      <c r="O39" s="103">
        <v>1</v>
      </c>
      <c r="P39" s="60"/>
      <c r="Q39" s="61" t="s">
        <v>263</v>
      </c>
      <c r="R39" s="104">
        <v>0</v>
      </c>
      <c r="S39" s="105">
        <v>0</v>
      </c>
      <c r="T39" s="105" t="s">
        <v>264</v>
      </c>
      <c r="U39" s="106">
        <v>0</v>
      </c>
      <c r="V39" s="62" t="s">
        <v>265</v>
      </c>
      <c r="W39" s="62" t="s">
        <v>265</v>
      </c>
      <c r="X39" s="62" t="s">
        <v>267</v>
      </c>
      <c r="Y39" s="62" t="s">
        <v>266</v>
      </c>
      <c r="Z39" s="65">
        <v>1</v>
      </c>
      <c r="AA39" s="107">
        <v>0.7</v>
      </c>
      <c r="AB39" s="108">
        <v>1</v>
      </c>
      <c r="AC39" s="109">
        <v>1</v>
      </c>
      <c r="AD39" s="110" t="s">
        <v>268</v>
      </c>
      <c r="AE39" s="64">
        <v>1</v>
      </c>
      <c r="AF39" s="111" t="s">
        <v>385</v>
      </c>
      <c r="AG39" s="100" t="s">
        <v>270</v>
      </c>
      <c r="AH39" s="112" t="s">
        <v>214</v>
      </c>
      <c r="AI39" t="s">
        <v>379</v>
      </c>
    </row>
    <row r="40" spans="2:35" ht="356.25" x14ac:dyDescent="0.25">
      <c r="B40" s="99" t="s">
        <v>64</v>
      </c>
      <c r="C40" s="100" t="s">
        <v>65</v>
      </c>
      <c r="D40" s="100" t="s">
        <v>386</v>
      </c>
      <c r="E40" s="100" t="s">
        <v>387</v>
      </c>
      <c r="F40" s="100" t="s">
        <v>32</v>
      </c>
      <c r="G40" s="100">
        <v>1</v>
      </c>
      <c r="H40" s="101">
        <v>1</v>
      </c>
      <c r="I40" s="66">
        <v>0.7</v>
      </c>
      <c r="J40" s="66">
        <v>0.15</v>
      </c>
      <c r="K40" s="43">
        <v>0</v>
      </c>
      <c r="L40" s="43">
        <v>0</v>
      </c>
      <c r="M40" s="102"/>
      <c r="N40" s="103">
        <v>1</v>
      </c>
      <c r="O40" s="103"/>
      <c r="P40" s="60"/>
      <c r="Q40" s="61" t="s">
        <v>263</v>
      </c>
      <c r="R40" s="104">
        <v>0</v>
      </c>
      <c r="S40" s="105" t="s">
        <v>264</v>
      </c>
      <c r="T40" s="105">
        <v>0</v>
      </c>
      <c r="U40" s="106">
        <v>0</v>
      </c>
      <c r="V40" s="62" t="s">
        <v>265</v>
      </c>
      <c r="W40" s="62" t="s">
        <v>274</v>
      </c>
      <c r="X40" s="62" t="s">
        <v>266</v>
      </c>
      <c r="Y40" s="62" t="s">
        <v>266</v>
      </c>
      <c r="Z40" s="65">
        <v>0.85</v>
      </c>
      <c r="AA40" s="107">
        <v>0.7</v>
      </c>
      <c r="AB40" s="108">
        <v>0.85</v>
      </c>
      <c r="AC40" s="109">
        <v>0.85</v>
      </c>
      <c r="AD40" s="110" t="s">
        <v>268</v>
      </c>
      <c r="AE40" s="64">
        <v>0.85</v>
      </c>
      <c r="AF40" s="111" t="s">
        <v>388</v>
      </c>
      <c r="AG40" s="100" t="s">
        <v>270</v>
      </c>
      <c r="AH40" s="112" t="s">
        <v>214</v>
      </c>
      <c r="AI40" t="s">
        <v>379</v>
      </c>
    </row>
    <row r="41" spans="2:35" ht="171" x14ac:dyDescent="0.25">
      <c r="B41" s="99" t="s">
        <v>64</v>
      </c>
      <c r="C41" s="100" t="s">
        <v>65</v>
      </c>
      <c r="D41" s="100" t="s">
        <v>389</v>
      </c>
      <c r="E41" s="100" t="s">
        <v>390</v>
      </c>
      <c r="F41" s="100" t="s">
        <v>32</v>
      </c>
      <c r="G41" s="100">
        <v>3</v>
      </c>
      <c r="H41" s="116">
        <v>1</v>
      </c>
      <c r="I41" s="67">
        <v>0</v>
      </c>
      <c r="J41" s="67">
        <v>0.61</v>
      </c>
      <c r="K41" s="67">
        <v>0.39</v>
      </c>
      <c r="L41" s="67">
        <v>0</v>
      </c>
      <c r="M41" s="117"/>
      <c r="N41" s="118">
        <v>0.1</v>
      </c>
      <c r="O41" s="118">
        <v>0.2</v>
      </c>
      <c r="P41" s="68">
        <v>0.7</v>
      </c>
      <c r="Q41" s="61" t="s">
        <v>263</v>
      </c>
      <c r="R41" s="104">
        <v>0</v>
      </c>
      <c r="S41" s="105" t="s">
        <v>264</v>
      </c>
      <c r="T41" s="105" t="s">
        <v>264</v>
      </c>
      <c r="U41" s="106" t="s">
        <v>264</v>
      </c>
      <c r="V41" s="62" t="s">
        <v>266</v>
      </c>
      <c r="W41" s="62" t="s">
        <v>274</v>
      </c>
      <c r="X41" s="62" t="s">
        <v>274</v>
      </c>
      <c r="Y41" s="62" t="s">
        <v>267</v>
      </c>
      <c r="Z41" s="65">
        <v>1</v>
      </c>
      <c r="AA41" s="107" t="s">
        <v>268</v>
      </c>
      <c r="AB41" s="108">
        <v>1</v>
      </c>
      <c r="AC41" s="109" t="s">
        <v>299</v>
      </c>
      <c r="AD41" s="110"/>
      <c r="AE41" s="64">
        <v>1</v>
      </c>
      <c r="AF41" s="111" t="s">
        <v>391</v>
      </c>
      <c r="AG41" s="100" t="s">
        <v>270</v>
      </c>
      <c r="AH41" s="112" t="s">
        <v>214</v>
      </c>
      <c r="AI41" t="s">
        <v>379</v>
      </c>
    </row>
    <row r="42" spans="2:35" ht="236.25" x14ac:dyDescent="0.25">
      <c r="B42" s="99" t="s">
        <v>64</v>
      </c>
      <c r="C42" s="100" t="s">
        <v>65</v>
      </c>
      <c r="D42" s="100" t="s">
        <v>392</v>
      </c>
      <c r="E42" s="100" t="s">
        <v>393</v>
      </c>
      <c r="F42" s="100" t="s">
        <v>32</v>
      </c>
      <c r="G42" s="100">
        <v>1</v>
      </c>
      <c r="H42" s="101">
        <v>1</v>
      </c>
      <c r="I42" s="66">
        <v>0.2</v>
      </c>
      <c r="J42" s="66">
        <v>0.3</v>
      </c>
      <c r="K42" s="69">
        <v>0.15</v>
      </c>
      <c r="L42" s="43">
        <v>0</v>
      </c>
      <c r="M42" s="102"/>
      <c r="N42" s="103"/>
      <c r="O42" s="103"/>
      <c r="P42" s="60">
        <v>1</v>
      </c>
      <c r="Q42" s="61" t="s">
        <v>263</v>
      </c>
      <c r="R42" s="104">
        <v>0</v>
      </c>
      <c r="S42" s="105">
        <v>0</v>
      </c>
      <c r="T42" s="105">
        <v>0</v>
      </c>
      <c r="U42" s="106" t="s">
        <v>264</v>
      </c>
      <c r="V42" s="62" t="s">
        <v>265</v>
      </c>
      <c r="W42" s="62" t="s">
        <v>265</v>
      </c>
      <c r="X42" s="62" t="s">
        <v>265</v>
      </c>
      <c r="Y42" s="62" t="s">
        <v>267</v>
      </c>
      <c r="Z42" s="65">
        <v>0.3</v>
      </c>
      <c r="AA42" s="107"/>
      <c r="AB42" s="108"/>
      <c r="AC42" s="109"/>
      <c r="AD42" s="110" t="s">
        <v>279</v>
      </c>
      <c r="AE42" s="64">
        <v>0.65</v>
      </c>
      <c r="AF42" s="111" t="s">
        <v>394</v>
      </c>
      <c r="AG42" s="100" t="s">
        <v>270</v>
      </c>
      <c r="AH42" s="112" t="s">
        <v>214</v>
      </c>
      <c r="AI42" t="s">
        <v>379</v>
      </c>
    </row>
    <row r="43" spans="2:35" ht="270" x14ac:dyDescent="0.25">
      <c r="B43" s="99" t="s">
        <v>64</v>
      </c>
      <c r="C43" s="100" t="s">
        <v>65</v>
      </c>
      <c r="D43" s="100" t="s">
        <v>395</v>
      </c>
      <c r="E43" s="100" t="s">
        <v>396</v>
      </c>
      <c r="F43" s="119" t="s">
        <v>32</v>
      </c>
      <c r="G43" s="100">
        <v>2</v>
      </c>
      <c r="H43" s="116">
        <v>0.5</v>
      </c>
      <c r="I43" s="67">
        <v>0</v>
      </c>
      <c r="J43" s="67">
        <v>0</v>
      </c>
      <c r="K43" s="67">
        <v>0</v>
      </c>
      <c r="L43" s="67">
        <v>0</v>
      </c>
      <c r="M43" s="117"/>
      <c r="N43" s="118"/>
      <c r="O43" s="118">
        <v>0.1</v>
      </c>
      <c r="P43" s="68">
        <v>0.4</v>
      </c>
      <c r="Q43" s="61" t="s">
        <v>263</v>
      </c>
      <c r="R43" s="104">
        <v>0</v>
      </c>
      <c r="S43" s="105">
        <v>0</v>
      </c>
      <c r="T43" s="105" t="s">
        <v>264</v>
      </c>
      <c r="U43" s="106" t="s">
        <v>264</v>
      </c>
      <c r="V43" s="62" t="s">
        <v>266</v>
      </c>
      <c r="W43" s="62" t="s">
        <v>266</v>
      </c>
      <c r="X43" s="62" t="s">
        <v>267</v>
      </c>
      <c r="Y43" s="62" t="s">
        <v>267</v>
      </c>
      <c r="Z43" s="65" t="s">
        <v>268</v>
      </c>
      <c r="AA43" s="107" t="s">
        <v>268</v>
      </c>
      <c r="AB43" s="108" t="s">
        <v>268</v>
      </c>
      <c r="AC43" s="109" t="s">
        <v>279</v>
      </c>
      <c r="AD43" s="110" t="s">
        <v>279</v>
      </c>
      <c r="AE43" s="64">
        <v>0</v>
      </c>
      <c r="AF43" s="111" t="s">
        <v>397</v>
      </c>
      <c r="AG43" s="100" t="s">
        <v>270</v>
      </c>
      <c r="AH43" s="112" t="s">
        <v>214</v>
      </c>
      <c r="AI43" t="s">
        <v>379</v>
      </c>
    </row>
    <row r="44" spans="2:35" ht="128.25" x14ac:dyDescent="0.25">
      <c r="B44" s="99" t="s">
        <v>64</v>
      </c>
      <c r="C44" s="100" t="s">
        <v>65</v>
      </c>
      <c r="D44" s="100" t="s">
        <v>398</v>
      </c>
      <c r="E44" s="100" t="s">
        <v>399</v>
      </c>
      <c r="F44" s="100" t="s">
        <v>32</v>
      </c>
      <c r="G44" s="100">
        <v>1</v>
      </c>
      <c r="H44" s="101">
        <v>1</v>
      </c>
      <c r="I44" s="43">
        <v>1</v>
      </c>
      <c r="J44" s="43">
        <v>0</v>
      </c>
      <c r="K44" s="43">
        <v>0</v>
      </c>
      <c r="L44" s="43">
        <v>0</v>
      </c>
      <c r="M44" s="102"/>
      <c r="N44" s="103">
        <v>1</v>
      </c>
      <c r="O44" s="103"/>
      <c r="P44" s="60"/>
      <c r="Q44" s="61" t="s">
        <v>263</v>
      </c>
      <c r="R44" s="104">
        <v>0</v>
      </c>
      <c r="S44" s="105" t="s">
        <v>264</v>
      </c>
      <c r="T44" s="105">
        <v>0</v>
      </c>
      <c r="U44" s="106">
        <v>0</v>
      </c>
      <c r="V44" s="62" t="s">
        <v>265</v>
      </c>
      <c r="W44" s="62" t="s">
        <v>267</v>
      </c>
      <c r="X44" s="62" t="s">
        <v>266</v>
      </c>
      <c r="Y44" s="62" t="s">
        <v>266</v>
      </c>
      <c r="Z44" s="65">
        <v>1</v>
      </c>
      <c r="AA44" s="107">
        <v>1</v>
      </c>
      <c r="AB44" s="108">
        <v>1</v>
      </c>
      <c r="AC44" s="109" t="s">
        <v>268</v>
      </c>
      <c r="AD44" s="110" t="s">
        <v>268</v>
      </c>
      <c r="AE44" s="64">
        <v>1</v>
      </c>
      <c r="AF44" s="111" t="s">
        <v>400</v>
      </c>
      <c r="AG44" s="100" t="s">
        <v>270</v>
      </c>
      <c r="AH44" s="112" t="s">
        <v>214</v>
      </c>
      <c r="AI44" t="s">
        <v>379</v>
      </c>
    </row>
    <row r="45" spans="2:35" ht="270.75" x14ac:dyDescent="0.25">
      <c r="B45" s="99" t="s">
        <v>64</v>
      </c>
      <c r="C45" s="100" t="s">
        <v>65</v>
      </c>
      <c r="D45" s="100" t="s">
        <v>401</v>
      </c>
      <c r="E45" s="100" t="s">
        <v>402</v>
      </c>
      <c r="F45" s="100" t="s">
        <v>32</v>
      </c>
      <c r="G45" s="100">
        <v>1</v>
      </c>
      <c r="H45" s="101">
        <v>1</v>
      </c>
      <c r="I45" s="66">
        <v>0.2</v>
      </c>
      <c r="J45" s="66">
        <v>0.4</v>
      </c>
      <c r="K45" s="66">
        <v>0.25</v>
      </c>
      <c r="L45" s="43">
        <v>0</v>
      </c>
      <c r="M45" s="102"/>
      <c r="N45" s="103">
        <v>1</v>
      </c>
      <c r="O45" s="103"/>
      <c r="P45" s="60"/>
      <c r="Q45" s="61" t="s">
        <v>263</v>
      </c>
      <c r="R45" s="104">
        <v>0</v>
      </c>
      <c r="S45" s="105" t="s">
        <v>264</v>
      </c>
      <c r="T45" s="105">
        <v>0</v>
      </c>
      <c r="U45" s="106">
        <v>0</v>
      </c>
      <c r="V45" s="62" t="s">
        <v>265</v>
      </c>
      <c r="W45" s="62" t="s">
        <v>274</v>
      </c>
      <c r="X45" s="62" t="s">
        <v>265</v>
      </c>
      <c r="Y45" s="62" t="s">
        <v>266</v>
      </c>
      <c r="Z45" s="65">
        <v>0.60000000000000009</v>
      </c>
      <c r="AA45" s="107">
        <v>0.2</v>
      </c>
      <c r="AB45" s="108">
        <v>0.6</v>
      </c>
      <c r="AC45" s="109">
        <v>0.85</v>
      </c>
      <c r="AD45" s="110" t="s">
        <v>268</v>
      </c>
      <c r="AE45" s="64">
        <v>0.85000000000000009</v>
      </c>
      <c r="AF45" s="111" t="s">
        <v>403</v>
      </c>
      <c r="AG45" s="100" t="s">
        <v>270</v>
      </c>
      <c r="AH45" s="112" t="s">
        <v>214</v>
      </c>
      <c r="AI45" t="s">
        <v>379</v>
      </c>
    </row>
    <row r="46" spans="2:35" ht="303.75" x14ac:dyDescent="0.25">
      <c r="B46" s="99" t="s">
        <v>64</v>
      </c>
      <c r="C46" s="100" t="s">
        <v>65</v>
      </c>
      <c r="D46" s="100" t="s">
        <v>404</v>
      </c>
      <c r="E46" s="100" t="s">
        <v>405</v>
      </c>
      <c r="F46" s="100" t="s">
        <v>32</v>
      </c>
      <c r="G46" s="100">
        <v>1</v>
      </c>
      <c r="H46" s="101">
        <v>1</v>
      </c>
      <c r="I46" s="43">
        <v>0</v>
      </c>
      <c r="J46" s="43">
        <v>0.5</v>
      </c>
      <c r="K46" s="43">
        <v>0</v>
      </c>
      <c r="L46" s="43">
        <v>0</v>
      </c>
      <c r="M46" s="102">
        <v>1</v>
      </c>
      <c r="N46" s="103"/>
      <c r="O46" s="103"/>
      <c r="P46" s="60"/>
      <c r="Q46" s="61" t="s">
        <v>263</v>
      </c>
      <c r="R46" s="104" t="s">
        <v>264</v>
      </c>
      <c r="S46" s="105">
        <v>0</v>
      </c>
      <c r="T46" s="105">
        <v>0</v>
      </c>
      <c r="U46" s="106">
        <v>0</v>
      </c>
      <c r="V46" s="62" t="s">
        <v>267</v>
      </c>
      <c r="W46" s="62" t="s">
        <v>265</v>
      </c>
      <c r="X46" s="62" t="s">
        <v>266</v>
      </c>
      <c r="Y46" s="62" t="s">
        <v>266</v>
      </c>
      <c r="Z46" s="65">
        <v>0.5</v>
      </c>
      <c r="AA46" s="107" t="s">
        <v>279</v>
      </c>
      <c r="AB46" s="108">
        <v>0.5</v>
      </c>
      <c r="AC46" s="109">
        <v>0.5</v>
      </c>
      <c r="AD46" s="110" t="s">
        <v>268</v>
      </c>
      <c r="AE46" s="64">
        <v>0.5</v>
      </c>
      <c r="AF46" s="111" t="s">
        <v>406</v>
      </c>
      <c r="AG46" s="100" t="s">
        <v>270</v>
      </c>
      <c r="AH46" s="112" t="s">
        <v>223</v>
      </c>
      <c r="AI46" t="s">
        <v>407</v>
      </c>
    </row>
    <row r="47" spans="2:35" ht="199.5" x14ac:dyDescent="0.25">
      <c r="B47" s="99" t="s">
        <v>64</v>
      </c>
      <c r="C47" s="100" t="s">
        <v>65</v>
      </c>
      <c r="D47" s="100" t="s">
        <v>408</v>
      </c>
      <c r="E47" s="100" t="s">
        <v>409</v>
      </c>
      <c r="F47" s="100" t="s">
        <v>32</v>
      </c>
      <c r="G47" s="100">
        <v>2</v>
      </c>
      <c r="H47" s="116">
        <v>1</v>
      </c>
      <c r="I47" s="67">
        <v>0.8</v>
      </c>
      <c r="J47" s="67">
        <v>0.1</v>
      </c>
      <c r="K47" s="67">
        <v>0.1</v>
      </c>
      <c r="L47" s="43">
        <v>0</v>
      </c>
      <c r="M47" s="117">
        <v>0.8</v>
      </c>
      <c r="N47" s="118">
        <v>0.2</v>
      </c>
      <c r="O47" s="118"/>
      <c r="P47" s="68"/>
      <c r="Q47" s="61" t="s">
        <v>263</v>
      </c>
      <c r="R47" s="104" t="s">
        <v>264</v>
      </c>
      <c r="S47" s="105" t="s">
        <v>264</v>
      </c>
      <c r="T47" s="105">
        <v>0</v>
      </c>
      <c r="U47" s="106">
        <v>0</v>
      </c>
      <c r="V47" s="62" t="s">
        <v>274</v>
      </c>
      <c r="W47" s="62" t="s">
        <v>274</v>
      </c>
      <c r="X47" s="62" t="s">
        <v>265</v>
      </c>
      <c r="Y47" s="62" t="s">
        <v>266</v>
      </c>
      <c r="Z47" s="65">
        <v>0.5</v>
      </c>
      <c r="AA47" s="107">
        <v>1</v>
      </c>
      <c r="AB47" s="108">
        <v>0.9</v>
      </c>
      <c r="AC47" s="109">
        <v>1</v>
      </c>
      <c r="AD47" s="110" t="s">
        <v>268</v>
      </c>
      <c r="AE47" s="64">
        <v>1</v>
      </c>
      <c r="AF47" s="111" t="s">
        <v>410</v>
      </c>
      <c r="AG47" s="100" t="s">
        <v>270</v>
      </c>
      <c r="AH47" s="112" t="s">
        <v>214</v>
      </c>
      <c r="AI47" t="s">
        <v>379</v>
      </c>
    </row>
    <row r="48" spans="2:35" ht="199.5" x14ac:dyDescent="0.25">
      <c r="B48" s="99" t="s">
        <v>64</v>
      </c>
      <c r="C48" s="100" t="s">
        <v>65</v>
      </c>
      <c r="D48" s="100" t="s">
        <v>411</v>
      </c>
      <c r="E48" s="100" t="s">
        <v>412</v>
      </c>
      <c r="F48" s="100" t="s">
        <v>32</v>
      </c>
      <c r="G48" s="100">
        <v>2</v>
      </c>
      <c r="H48" s="116">
        <v>1</v>
      </c>
      <c r="I48" s="67">
        <v>0.8</v>
      </c>
      <c r="J48" s="67">
        <v>0.2</v>
      </c>
      <c r="K48" s="43">
        <v>0</v>
      </c>
      <c r="L48" s="43">
        <v>0</v>
      </c>
      <c r="M48" s="117">
        <v>0.8</v>
      </c>
      <c r="N48" s="118">
        <v>0.2</v>
      </c>
      <c r="O48" s="118"/>
      <c r="P48" s="68"/>
      <c r="Q48" s="61" t="s">
        <v>263</v>
      </c>
      <c r="R48" s="104" t="s">
        <v>264</v>
      </c>
      <c r="S48" s="105" t="s">
        <v>264</v>
      </c>
      <c r="T48" s="105">
        <v>0</v>
      </c>
      <c r="U48" s="106">
        <v>0</v>
      </c>
      <c r="V48" s="62" t="s">
        <v>274</v>
      </c>
      <c r="W48" s="62" t="s">
        <v>274</v>
      </c>
      <c r="X48" s="62" t="s">
        <v>266</v>
      </c>
      <c r="Y48" s="62" t="s">
        <v>266</v>
      </c>
      <c r="Z48" s="65">
        <v>1</v>
      </c>
      <c r="AA48" s="107">
        <v>1</v>
      </c>
      <c r="AB48" s="108">
        <v>1</v>
      </c>
      <c r="AC48" s="109"/>
      <c r="AD48" s="110" t="s">
        <v>268</v>
      </c>
      <c r="AE48" s="64">
        <v>1</v>
      </c>
      <c r="AF48" s="111" t="s">
        <v>413</v>
      </c>
      <c r="AG48" s="100" t="s">
        <v>270</v>
      </c>
      <c r="AH48" s="112" t="s">
        <v>214</v>
      </c>
      <c r="AI48" t="s">
        <v>379</v>
      </c>
    </row>
    <row r="49" spans="2:35" ht="292.5" x14ac:dyDescent="0.25">
      <c r="B49" s="99" t="s">
        <v>64</v>
      </c>
      <c r="C49" s="100" t="s">
        <v>65</v>
      </c>
      <c r="D49" s="100" t="s">
        <v>414</v>
      </c>
      <c r="E49" s="100" t="s">
        <v>415</v>
      </c>
      <c r="F49" s="100" t="s">
        <v>32</v>
      </c>
      <c r="G49" s="100">
        <v>2</v>
      </c>
      <c r="H49" s="116">
        <v>1</v>
      </c>
      <c r="I49" s="67">
        <v>0.8</v>
      </c>
      <c r="J49" s="67">
        <v>0.2</v>
      </c>
      <c r="K49" s="43">
        <v>0</v>
      </c>
      <c r="L49" s="43">
        <v>0</v>
      </c>
      <c r="M49" s="117">
        <v>0.8</v>
      </c>
      <c r="N49" s="118">
        <v>0.2</v>
      </c>
      <c r="O49" s="118"/>
      <c r="P49" s="68"/>
      <c r="Q49" s="61" t="s">
        <v>263</v>
      </c>
      <c r="R49" s="104" t="s">
        <v>264</v>
      </c>
      <c r="S49" s="105" t="s">
        <v>264</v>
      </c>
      <c r="T49" s="105">
        <v>0</v>
      </c>
      <c r="U49" s="106">
        <v>0</v>
      </c>
      <c r="V49" s="62" t="s">
        <v>274</v>
      </c>
      <c r="W49" s="62" t="s">
        <v>274</v>
      </c>
      <c r="X49" s="62" t="s">
        <v>266</v>
      </c>
      <c r="Y49" s="62" t="s">
        <v>266</v>
      </c>
      <c r="Z49" s="65">
        <v>1</v>
      </c>
      <c r="AA49" s="107">
        <v>1</v>
      </c>
      <c r="AB49" s="108">
        <v>1</v>
      </c>
      <c r="AC49" s="109" t="s">
        <v>268</v>
      </c>
      <c r="AD49" s="110" t="s">
        <v>268</v>
      </c>
      <c r="AE49" s="64">
        <v>1</v>
      </c>
      <c r="AF49" s="111" t="s">
        <v>416</v>
      </c>
      <c r="AG49" s="100" t="s">
        <v>270</v>
      </c>
      <c r="AH49" s="112" t="s">
        <v>214</v>
      </c>
      <c r="AI49" t="s">
        <v>379</v>
      </c>
    </row>
    <row r="50" spans="2:35" ht="342" x14ac:dyDescent="0.25">
      <c r="B50" s="99" t="s">
        <v>64</v>
      </c>
      <c r="C50" s="100" t="s">
        <v>65</v>
      </c>
      <c r="D50" s="100" t="s">
        <v>417</v>
      </c>
      <c r="E50" s="100" t="s">
        <v>418</v>
      </c>
      <c r="F50" s="100" t="s">
        <v>32</v>
      </c>
      <c r="G50" s="100">
        <v>2</v>
      </c>
      <c r="H50" s="116">
        <v>1</v>
      </c>
      <c r="I50" s="67">
        <v>1</v>
      </c>
      <c r="J50" s="67">
        <v>0</v>
      </c>
      <c r="K50" s="43">
        <v>0</v>
      </c>
      <c r="L50" s="43">
        <v>0</v>
      </c>
      <c r="M50" s="117">
        <v>0.8</v>
      </c>
      <c r="N50" s="118">
        <v>0.2</v>
      </c>
      <c r="O50" s="118"/>
      <c r="P50" s="68"/>
      <c r="Q50" s="61" t="s">
        <v>263</v>
      </c>
      <c r="R50" s="104" t="s">
        <v>264</v>
      </c>
      <c r="S50" s="105" t="s">
        <v>264</v>
      </c>
      <c r="T50" s="105">
        <v>0</v>
      </c>
      <c r="U50" s="106">
        <v>0</v>
      </c>
      <c r="V50" s="62" t="s">
        <v>274</v>
      </c>
      <c r="W50" s="62" t="s">
        <v>267</v>
      </c>
      <c r="X50" s="62" t="s">
        <v>266</v>
      </c>
      <c r="Y50" s="62" t="s">
        <v>266</v>
      </c>
      <c r="Z50" s="65" t="s">
        <v>279</v>
      </c>
      <c r="AA50" s="107" t="s">
        <v>299</v>
      </c>
      <c r="AB50" s="108">
        <v>1</v>
      </c>
      <c r="AC50" s="109" t="s">
        <v>268</v>
      </c>
      <c r="AD50" s="110" t="s">
        <v>268</v>
      </c>
      <c r="AE50" s="64">
        <v>1</v>
      </c>
      <c r="AF50" s="111" t="s">
        <v>419</v>
      </c>
      <c r="AG50" s="100" t="s">
        <v>270</v>
      </c>
      <c r="AH50" s="112" t="s">
        <v>214</v>
      </c>
      <c r="AI50" t="s">
        <v>379</v>
      </c>
    </row>
    <row r="51" spans="2:35" ht="228" x14ac:dyDescent="0.25">
      <c r="B51" s="99" t="s">
        <v>64</v>
      </c>
      <c r="C51" s="100" t="s">
        <v>65</v>
      </c>
      <c r="D51" s="100" t="s">
        <v>420</v>
      </c>
      <c r="E51" s="100" t="s">
        <v>421</v>
      </c>
      <c r="F51" s="100" t="s">
        <v>72</v>
      </c>
      <c r="G51" s="100">
        <v>4</v>
      </c>
      <c r="H51" s="101">
        <v>1</v>
      </c>
      <c r="I51" s="43">
        <v>1</v>
      </c>
      <c r="J51" s="43">
        <v>1</v>
      </c>
      <c r="K51" s="43">
        <v>1</v>
      </c>
      <c r="L51" s="43">
        <v>0</v>
      </c>
      <c r="M51" s="102">
        <v>1</v>
      </c>
      <c r="N51" s="103">
        <v>1</v>
      </c>
      <c r="O51" s="103">
        <v>1</v>
      </c>
      <c r="P51" s="60">
        <v>1</v>
      </c>
      <c r="Q51" s="61" t="s">
        <v>263</v>
      </c>
      <c r="R51" s="104" t="s">
        <v>264</v>
      </c>
      <c r="S51" s="105" t="s">
        <v>264</v>
      </c>
      <c r="T51" s="105" t="s">
        <v>264</v>
      </c>
      <c r="U51" s="106" t="s">
        <v>264</v>
      </c>
      <c r="V51" s="62" t="s">
        <v>274</v>
      </c>
      <c r="W51" s="62" t="s">
        <v>274</v>
      </c>
      <c r="X51" s="62" t="s">
        <v>274</v>
      </c>
      <c r="Y51" s="62" t="s">
        <v>267</v>
      </c>
      <c r="Z51" s="65">
        <v>1</v>
      </c>
      <c r="AA51" s="107">
        <v>1</v>
      </c>
      <c r="AB51" s="108">
        <v>1</v>
      </c>
      <c r="AC51" s="109">
        <v>1</v>
      </c>
      <c r="AD51" s="110" t="s">
        <v>279</v>
      </c>
      <c r="AE51" s="64">
        <v>0.75</v>
      </c>
      <c r="AF51" s="111" t="s">
        <v>422</v>
      </c>
      <c r="AG51" s="100" t="s">
        <v>270</v>
      </c>
      <c r="AH51" s="112" t="s">
        <v>214</v>
      </c>
      <c r="AI51" t="s">
        <v>379</v>
      </c>
    </row>
    <row r="52" spans="2:35" ht="185.25" x14ac:dyDescent="0.25">
      <c r="B52" s="99" t="s">
        <v>64</v>
      </c>
      <c r="C52" s="100" t="s">
        <v>65</v>
      </c>
      <c r="D52" s="100" t="s">
        <v>423</v>
      </c>
      <c r="E52" s="100" t="s">
        <v>424</v>
      </c>
      <c r="F52" s="100" t="s">
        <v>32</v>
      </c>
      <c r="G52" s="100">
        <v>1</v>
      </c>
      <c r="H52" s="101">
        <v>1</v>
      </c>
      <c r="I52" s="66">
        <v>0.8</v>
      </c>
      <c r="J52" s="69">
        <v>0.15</v>
      </c>
      <c r="K52" s="66">
        <v>0.05</v>
      </c>
      <c r="L52" s="43">
        <v>0</v>
      </c>
      <c r="M52" s="102"/>
      <c r="N52" s="103">
        <v>1</v>
      </c>
      <c r="O52" s="103"/>
      <c r="P52" s="60"/>
      <c r="Q52" s="61" t="s">
        <v>263</v>
      </c>
      <c r="R52" s="104">
        <v>0</v>
      </c>
      <c r="S52" s="105" t="s">
        <v>264</v>
      </c>
      <c r="T52" s="105">
        <v>0</v>
      </c>
      <c r="U52" s="106">
        <v>0</v>
      </c>
      <c r="V52" s="62" t="s">
        <v>265</v>
      </c>
      <c r="W52" s="62" t="s">
        <v>274</v>
      </c>
      <c r="X52" s="62" t="s">
        <v>265</v>
      </c>
      <c r="Y52" s="62" t="s">
        <v>266</v>
      </c>
      <c r="Z52" s="65">
        <v>0.95000000000000007</v>
      </c>
      <c r="AA52" s="107">
        <v>0.8</v>
      </c>
      <c r="AB52" s="108">
        <v>1</v>
      </c>
      <c r="AC52" s="109">
        <v>1</v>
      </c>
      <c r="AD52" s="110" t="s">
        <v>268</v>
      </c>
      <c r="AE52" s="64">
        <v>1</v>
      </c>
      <c r="AF52" s="111" t="s">
        <v>425</v>
      </c>
      <c r="AG52" s="100" t="s">
        <v>270</v>
      </c>
      <c r="AH52" s="112" t="s">
        <v>214</v>
      </c>
      <c r="AI52" t="s">
        <v>379</v>
      </c>
    </row>
    <row r="53" spans="2:35" ht="371.25" x14ac:dyDescent="0.25">
      <c r="B53" s="99" t="s">
        <v>64</v>
      </c>
      <c r="C53" s="100" t="s">
        <v>93</v>
      </c>
      <c r="D53" s="100" t="s">
        <v>426</v>
      </c>
      <c r="E53" s="120" t="s">
        <v>427</v>
      </c>
      <c r="F53" s="120" t="s">
        <v>32</v>
      </c>
      <c r="G53" s="121">
        <v>1</v>
      </c>
      <c r="H53" s="122">
        <v>1</v>
      </c>
      <c r="I53" s="70">
        <v>0.85</v>
      </c>
      <c r="J53" s="70">
        <v>0.1</v>
      </c>
      <c r="K53" s="71">
        <v>0</v>
      </c>
      <c r="L53" s="72">
        <v>0</v>
      </c>
      <c r="M53" s="102">
        <v>1</v>
      </c>
      <c r="N53" s="103"/>
      <c r="O53" s="103"/>
      <c r="P53" s="60"/>
      <c r="Q53" s="61" t="s">
        <v>263</v>
      </c>
      <c r="R53" s="104" t="s">
        <v>264</v>
      </c>
      <c r="S53" s="105">
        <v>0</v>
      </c>
      <c r="T53" s="105">
        <v>0</v>
      </c>
      <c r="U53" s="106">
        <v>0</v>
      </c>
      <c r="V53" s="62" t="s">
        <v>274</v>
      </c>
      <c r="W53" s="62" t="s">
        <v>265</v>
      </c>
      <c r="X53" s="62" t="s">
        <v>266</v>
      </c>
      <c r="Y53" s="62" t="s">
        <v>266</v>
      </c>
      <c r="Z53" s="65">
        <v>0.1</v>
      </c>
      <c r="AA53" s="107">
        <v>0.85</v>
      </c>
      <c r="AB53" s="108">
        <v>0.95</v>
      </c>
      <c r="AC53" s="109">
        <v>0.95</v>
      </c>
      <c r="AD53" s="110" t="s">
        <v>268</v>
      </c>
      <c r="AE53" s="64">
        <v>0.95</v>
      </c>
      <c r="AF53" s="111" t="s">
        <v>428</v>
      </c>
      <c r="AG53" s="100" t="s">
        <v>270</v>
      </c>
      <c r="AH53" s="112" t="s">
        <v>214</v>
      </c>
      <c r="AI53" t="s">
        <v>379</v>
      </c>
    </row>
    <row r="54" spans="2:35" ht="327.75" x14ac:dyDescent="0.25">
      <c r="B54" s="99" t="s">
        <v>64</v>
      </c>
      <c r="C54" s="100" t="s">
        <v>93</v>
      </c>
      <c r="D54" s="100" t="s">
        <v>429</v>
      </c>
      <c r="E54" s="100" t="s">
        <v>430</v>
      </c>
      <c r="F54" s="100" t="s">
        <v>32</v>
      </c>
      <c r="G54" s="123">
        <v>4</v>
      </c>
      <c r="H54" s="116">
        <v>1</v>
      </c>
      <c r="I54" s="67">
        <v>0.15</v>
      </c>
      <c r="J54" s="67">
        <v>0.15</v>
      </c>
      <c r="K54" s="67">
        <v>0.1</v>
      </c>
      <c r="L54" s="67">
        <v>0</v>
      </c>
      <c r="M54" s="117">
        <v>0.25</v>
      </c>
      <c r="N54" s="118">
        <v>0.25</v>
      </c>
      <c r="O54" s="118">
        <v>0.25</v>
      </c>
      <c r="P54" s="68">
        <v>0.25</v>
      </c>
      <c r="Q54" s="61" t="s">
        <v>263</v>
      </c>
      <c r="R54" s="104" t="s">
        <v>264</v>
      </c>
      <c r="S54" s="105" t="s">
        <v>264</v>
      </c>
      <c r="T54" s="105" t="s">
        <v>264</v>
      </c>
      <c r="U54" s="106" t="s">
        <v>264</v>
      </c>
      <c r="V54" s="62" t="s">
        <v>274</v>
      </c>
      <c r="W54" s="62" t="s">
        <v>274</v>
      </c>
      <c r="X54" s="62" t="s">
        <v>274</v>
      </c>
      <c r="Y54" s="62" t="s">
        <v>267</v>
      </c>
      <c r="Z54" s="65">
        <v>0.6</v>
      </c>
      <c r="AA54" s="107">
        <v>0.6</v>
      </c>
      <c r="AB54" s="108">
        <v>0.6</v>
      </c>
      <c r="AC54" s="109">
        <v>0.4</v>
      </c>
      <c r="AD54" s="110" t="s">
        <v>279</v>
      </c>
      <c r="AE54" s="64">
        <v>0.4</v>
      </c>
      <c r="AF54" s="111" t="s">
        <v>431</v>
      </c>
      <c r="AG54" s="100" t="s">
        <v>270</v>
      </c>
      <c r="AH54" s="112" t="s">
        <v>214</v>
      </c>
      <c r="AI54" t="s">
        <v>379</v>
      </c>
    </row>
    <row r="55" spans="2:35" ht="228" x14ac:dyDescent="0.25">
      <c r="B55" s="99" t="s">
        <v>64</v>
      </c>
      <c r="C55" s="100" t="s">
        <v>93</v>
      </c>
      <c r="D55" s="100" t="s">
        <v>432</v>
      </c>
      <c r="E55" s="100" t="s">
        <v>433</v>
      </c>
      <c r="F55" s="100" t="s">
        <v>32</v>
      </c>
      <c r="G55" s="123">
        <v>1</v>
      </c>
      <c r="H55" s="116">
        <v>1</v>
      </c>
      <c r="I55" s="43">
        <v>1</v>
      </c>
      <c r="J55" s="43">
        <v>1</v>
      </c>
      <c r="K55" s="43">
        <v>1</v>
      </c>
      <c r="L55" s="43">
        <v>0</v>
      </c>
      <c r="M55" s="117">
        <v>1</v>
      </c>
      <c r="N55" s="118"/>
      <c r="O55" s="118"/>
      <c r="P55" s="68"/>
      <c r="Q55" s="61" t="s">
        <v>263</v>
      </c>
      <c r="R55" s="104" t="s">
        <v>264</v>
      </c>
      <c r="S55" s="105">
        <v>0</v>
      </c>
      <c r="T55" s="105">
        <v>0</v>
      </c>
      <c r="U55" s="106">
        <v>0</v>
      </c>
      <c r="V55" s="62" t="s">
        <v>274</v>
      </c>
      <c r="W55" s="62" t="s">
        <v>265</v>
      </c>
      <c r="X55" s="62" t="s">
        <v>265</v>
      </c>
      <c r="Y55" s="62" t="s">
        <v>266</v>
      </c>
      <c r="Z55" s="65">
        <v>1</v>
      </c>
      <c r="AA55" s="107">
        <v>1</v>
      </c>
      <c r="AB55" s="108">
        <v>1</v>
      </c>
      <c r="AC55" s="109">
        <v>1</v>
      </c>
      <c r="AD55" s="110" t="s">
        <v>268</v>
      </c>
      <c r="AE55" s="64" t="s">
        <v>299</v>
      </c>
      <c r="AF55" s="111" t="s">
        <v>434</v>
      </c>
      <c r="AG55" s="100" t="s">
        <v>270</v>
      </c>
      <c r="AH55" s="112" t="s">
        <v>214</v>
      </c>
      <c r="AI55" t="s">
        <v>379</v>
      </c>
    </row>
    <row r="56" spans="2:35" ht="225" x14ac:dyDescent="0.25">
      <c r="B56" s="99" t="s">
        <v>64</v>
      </c>
      <c r="C56" s="100" t="s">
        <v>93</v>
      </c>
      <c r="D56" s="100" t="s">
        <v>435</v>
      </c>
      <c r="E56" s="100" t="s">
        <v>436</v>
      </c>
      <c r="F56" s="100" t="s">
        <v>32</v>
      </c>
      <c r="G56" s="123">
        <v>3</v>
      </c>
      <c r="H56" s="116">
        <v>1</v>
      </c>
      <c r="I56" s="67">
        <v>0.25</v>
      </c>
      <c r="J56" s="67">
        <v>0.1</v>
      </c>
      <c r="K56" s="67">
        <v>0.1</v>
      </c>
      <c r="L56" s="43">
        <v>0</v>
      </c>
      <c r="M56" s="117">
        <v>0.33</v>
      </c>
      <c r="N56" s="118">
        <v>0.33</v>
      </c>
      <c r="O56" s="118">
        <v>0.34</v>
      </c>
      <c r="P56" s="68"/>
      <c r="Q56" s="61" t="s">
        <v>263</v>
      </c>
      <c r="R56" s="104" t="s">
        <v>264</v>
      </c>
      <c r="S56" s="105" t="s">
        <v>264</v>
      </c>
      <c r="T56" s="105" t="s">
        <v>264</v>
      </c>
      <c r="U56" s="106">
        <v>0</v>
      </c>
      <c r="V56" s="62" t="s">
        <v>274</v>
      </c>
      <c r="W56" s="62" t="s">
        <v>274</v>
      </c>
      <c r="X56" s="62" t="s">
        <v>274</v>
      </c>
      <c r="Y56" s="62" t="s">
        <v>266</v>
      </c>
      <c r="Z56" s="65">
        <v>0.30303030303030304</v>
      </c>
      <c r="AA56" s="107">
        <v>0.75757575757575757</v>
      </c>
      <c r="AB56" s="108">
        <v>0.30299999999999999</v>
      </c>
      <c r="AC56" s="109">
        <v>0.29411764705882354</v>
      </c>
      <c r="AD56" s="110" t="s">
        <v>268</v>
      </c>
      <c r="AE56" s="64">
        <v>0.44999999999999996</v>
      </c>
      <c r="AF56" s="111" t="s">
        <v>437</v>
      </c>
      <c r="AG56" s="100" t="s">
        <v>270</v>
      </c>
      <c r="AH56" s="112" t="s">
        <v>214</v>
      </c>
      <c r="AI56" t="s">
        <v>379</v>
      </c>
    </row>
    <row r="57" spans="2:35" ht="270.75" x14ac:dyDescent="0.25">
      <c r="B57" s="99" t="s">
        <v>64</v>
      </c>
      <c r="C57" s="100" t="s">
        <v>93</v>
      </c>
      <c r="D57" s="100" t="s">
        <v>438</v>
      </c>
      <c r="E57" s="100" t="s">
        <v>439</v>
      </c>
      <c r="F57" s="100" t="s">
        <v>32</v>
      </c>
      <c r="G57" s="123">
        <v>2</v>
      </c>
      <c r="H57" s="101">
        <v>2</v>
      </c>
      <c r="I57" s="43">
        <v>1</v>
      </c>
      <c r="J57" s="43">
        <v>1</v>
      </c>
      <c r="K57" s="43">
        <v>0</v>
      </c>
      <c r="L57" s="43">
        <v>0</v>
      </c>
      <c r="M57" s="102">
        <v>1</v>
      </c>
      <c r="N57" s="103"/>
      <c r="O57" s="103">
        <v>1</v>
      </c>
      <c r="P57" s="60"/>
      <c r="Q57" s="61" t="s">
        <v>263</v>
      </c>
      <c r="R57" s="104" t="s">
        <v>264</v>
      </c>
      <c r="S57" s="105">
        <v>0</v>
      </c>
      <c r="T57" s="105" t="s">
        <v>264</v>
      </c>
      <c r="U57" s="106">
        <v>0</v>
      </c>
      <c r="V57" s="62" t="s">
        <v>274</v>
      </c>
      <c r="W57" s="62" t="s">
        <v>265</v>
      </c>
      <c r="X57" s="62" t="s">
        <v>267</v>
      </c>
      <c r="Y57" s="62" t="s">
        <v>266</v>
      </c>
      <c r="Z57" s="65">
        <v>0.5</v>
      </c>
      <c r="AA57" s="107">
        <v>1</v>
      </c>
      <c r="AB57" s="108">
        <v>1</v>
      </c>
      <c r="AC57" s="109">
        <v>1</v>
      </c>
      <c r="AD57" s="110" t="s">
        <v>268</v>
      </c>
      <c r="AE57" s="64">
        <v>1</v>
      </c>
      <c r="AF57" s="111" t="s">
        <v>440</v>
      </c>
      <c r="AG57" s="100" t="s">
        <v>270</v>
      </c>
      <c r="AH57" s="112" t="s">
        <v>214</v>
      </c>
      <c r="AI57" t="s">
        <v>379</v>
      </c>
    </row>
    <row r="58" spans="2:35" ht="225" x14ac:dyDescent="0.25">
      <c r="B58" s="99" t="s">
        <v>64</v>
      </c>
      <c r="C58" s="100" t="s">
        <v>441</v>
      </c>
      <c r="D58" s="100" t="s">
        <v>442</v>
      </c>
      <c r="E58" s="100" t="s">
        <v>443</v>
      </c>
      <c r="F58" s="100" t="s">
        <v>32</v>
      </c>
      <c r="G58" s="123">
        <v>1</v>
      </c>
      <c r="H58" s="101">
        <v>1</v>
      </c>
      <c r="I58" s="43">
        <v>0</v>
      </c>
      <c r="J58" s="43">
        <v>0</v>
      </c>
      <c r="K58" s="43">
        <v>1</v>
      </c>
      <c r="L58" s="43">
        <v>0</v>
      </c>
      <c r="M58" s="102"/>
      <c r="N58" s="103"/>
      <c r="O58" s="103">
        <v>1</v>
      </c>
      <c r="P58" s="60"/>
      <c r="Q58" s="61" t="s">
        <v>263</v>
      </c>
      <c r="R58" s="104">
        <v>0</v>
      </c>
      <c r="S58" s="105">
        <v>0</v>
      </c>
      <c r="T58" s="105" t="s">
        <v>264</v>
      </c>
      <c r="U58" s="106">
        <v>0</v>
      </c>
      <c r="V58" s="62" t="s">
        <v>266</v>
      </c>
      <c r="W58" s="62" t="s">
        <v>266</v>
      </c>
      <c r="X58" s="62" t="s">
        <v>274</v>
      </c>
      <c r="Y58" s="62" t="s">
        <v>266</v>
      </c>
      <c r="Z58" s="65" t="s">
        <v>268</v>
      </c>
      <c r="AA58" s="107" t="s">
        <v>268</v>
      </c>
      <c r="AB58" s="108" t="s">
        <v>268</v>
      </c>
      <c r="AC58" s="109">
        <v>1</v>
      </c>
      <c r="AD58" s="110" t="s">
        <v>268</v>
      </c>
      <c r="AE58" s="64">
        <v>1</v>
      </c>
      <c r="AF58" s="111" t="s">
        <v>444</v>
      </c>
      <c r="AG58" s="100" t="s">
        <v>270</v>
      </c>
      <c r="AH58" s="112" t="s">
        <v>224</v>
      </c>
      <c r="AI58" t="s">
        <v>445</v>
      </c>
    </row>
    <row r="59" spans="2:35" ht="371.25" x14ac:dyDescent="0.25">
      <c r="B59" s="99" t="s">
        <v>64</v>
      </c>
      <c r="C59" s="100" t="s">
        <v>441</v>
      </c>
      <c r="D59" s="100" t="s">
        <v>442</v>
      </c>
      <c r="E59" s="100" t="s">
        <v>446</v>
      </c>
      <c r="F59" s="100" t="s">
        <v>32</v>
      </c>
      <c r="G59" s="123">
        <v>1</v>
      </c>
      <c r="H59" s="101">
        <v>1</v>
      </c>
      <c r="I59" s="43">
        <v>0</v>
      </c>
      <c r="J59" s="43">
        <v>1</v>
      </c>
      <c r="K59" s="43">
        <v>0</v>
      </c>
      <c r="L59" s="43">
        <v>0</v>
      </c>
      <c r="M59" s="102"/>
      <c r="N59" s="103">
        <v>1</v>
      </c>
      <c r="O59" s="103"/>
      <c r="P59" s="60"/>
      <c r="Q59" s="61" t="s">
        <v>263</v>
      </c>
      <c r="R59" s="104">
        <v>0</v>
      </c>
      <c r="S59" s="105" t="s">
        <v>264</v>
      </c>
      <c r="T59" s="105">
        <v>0</v>
      </c>
      <c r="U59" s="106">
        <v>0</v>
      </c>
      <c r="V59" s="62" t="s">
        <v>266</v>
      </c>
      <c r="W59" s="62" t="s">
        <v>274</v>
      </c>
      <c r="X59" s="62" t="s">
        <v>266</v>
      </c>
      <c r="Y59" s="62" t="s">
        <v>266</v>
      </c>
      <c r="Z59" s="65">
        <v>1</v>
      </c>
      <c r="AA59" s="107" t="s">
        <v>268</v>
      </c>
      <c r="AB59" s="108">
        <v>1</v>
      </c>
      <c r="AC59" s="109" t="s">
        <v>268</v>
      </c>
      <c r="AD59" s="110" t="s">
        <v>268</v>
      </c>
      <c r="AE59" s="64">
        <v>1</v>
      </c>
      <c r="AF59" s="111" t="s">
        <v>447</v>
      </c>
      <c r="AG59" s="100" t="s">
        <v>270</v>
      </c>
      <c r="AH59" s="112" t="s">
        <v>224</v>
      </c>
      <c r="AI59" t="s">
        <v>448</v>
      </c>
    </row>
    <row r="60" spans="2:35" ht="199.5" x14ac:dyDescent="0.25">
      <c r="B60" s="99" t="s">
        <v>64</v>
      </c>
      <c r="C60" s="100" t="s">
        <v>115</v>
      </c>
      <c r="D60" s="100" t="s">
        <v>449</v>
      </c>
      <c r="E60" s="100" t="s">
        <v>450</v>
      </c>
      <c r="F60" s="123" t="s">
        <v>32</v>
      </c>
      <c r="G60" s="123">
        <v>1</v>
      </c>
      <c r="H60" s="101">
        <v>1</v>
      </c>
      <c r="I60" s="43">
        <v>0</v>
      </c>
      <c r="J60" s="43">
        <v>0</v>
      </c>
      <c r="K60" s="43">
        <v>1</v>
      </c>
      <c r="L60" s="43">
        <v>0</v>
      </c>
      <c r="M60" s="102"/>
      <c r="N60" s="103"/>
      <c r="O60" s="103">
        <v>1</v>
      </c>
      <c r="P60" s="60"/>
      <c r="Q60" s="61" t="s">
        <v>263</v>
      </c>
      <c r="R60" s="104">
        <v>0</v>
      </c>
      <c r="S60" s="105">
        <v>0</v>
      </c>
      <c r="T60" s="105" t="s">
        <v>451</v>
      </c>
      <c r="U60" s="106">
        <v>0</v>
      </c>
      <c r="V60" s="62" t="s">
        <v>266</v>
      </c>
      <c r="W60" s="62" t="s">
        <v>266</v>
      </c>
      <c r="X60" s="62" t="s">
        <v>274</v>
      </c>
      <c r="Y60" s="62" t="s">
        <v>266</v>
      </c>
      <c r="Z60" s="65" t="s">
        <v>268</v>
      </c>
      <c r="AA60" s="107" t="s">
        <v>268</v>
      </c>
      <c r="AB60" s="108" t="s">
        <v>268</v>
      </c>
      <c r="AC60" s="109">
        <v>1</v>
      </c>
      <c r="AD60" s="110" t="s">
        <v>268</v>
      </c>
      <c r="AE60" s="64">
        <v>1</v>
      </c>
      <c r="AF60" s="111" t="s">
        <v>452</v>
      </c>
      <c r="AG60" s="100" t="s">
        <v>270</v>
      </c>
      <c r="AH60" s="112" t="s">
        <v>217</v>
      </c>
      <c r="AI60" t="s">
        <v>322</v>
      </c>
    </row>
    <row r="61" spans="2:35" ht="409.5" x14ac:dyDescent="0.25">
      <c r="B61" s="99" t="s">
        <v>64</v>
      </c>
      <c r="C61" s="100" t="s">
        <v>115</v>
      </c>
      <c r="D61" s="100" t="s">
        <v>453</v>
      </c>
      <c r="E61" s="100" t="s">
        <v>454</v>
      </c>
      <c r="F61" s="123" t="s">
        <v>72</v>
      </c>
      <c r="G61" s="123">
        <v>4</v>
      </c>
      <c r="H61" s="101">
        <v>1</v>
      </c>
      <c r="I61" s="43">
        <v>1</v>
      </c>
      <c r="J61" s="43">
        <v>1</v>
      </c>
      <c r="K61" s="43">
        <v>1</v>
      </c>
      <c r="L61" s="43">
        <v>0</v>
      </c>
      <c r="M61" s="102">
        <v>1</v>
      </c>
      <c r="N61" s="103">
        <v>1</v>
      </c>
      <c r="O61" s="103">
        <v>1</v>
      </c>
      <c r="P61" s="60">
        <v>1</v>
      </c>
      <c r="Q61" s="61" t="s">
        <v>263</v>
      </c>
      <c r="R61" s="104" t="s">
        <v>264</v>
      </c>
      <c r="S61" s="105" t="s">
        <v>264</v>
      </c>
      <c r="T61" s="105" t="s">
        <v>264</v>
      </c>
      <c r="U61" s="106" t="s">
        <v>264</v>
      </c>
      <c r="V61" s="62" t="s">
        <v>274</v>
      </c>
      <c r="W61" s="62" t="s">
        <v>274</v>
      </c>
      <c r="X61" s="62" t="s">
        <v>274</v>
      </c>
      <c r="Y61" s="62" t="s">
        <v>267</v>
      </c>
      <c r="Z61" s="65">
        <v>1</v>
      </c>
      <c r="AA61" s="107">
        <v>1</v>
      </c>
      <c r="AB61" s="108">
        <v>1</v>
      </c>
      <c r="AC61" s="109">
        <v>1</v>
      </c>
      <c r="AD61" s="110" t="s">
        <v>279</v>
      </c>
      <c r="AE61" s="64">
        <v>0.75</v>
      </c>
      <c r="AF61" s="111" t="s">
        <v>455</v>
      </c>
      <c r="AG61" s="100" t="s">
        <v>270</v>
      </c>
      <c r="AH61" s="112" t="s">
        <v>217</v>
      </c>
      <c r="AI61" t="s">
        <v>456</v>
      </c>
    </row>
    <row r="62" spans="2:35" ht="356.25" x14ac:dyDescent="0.25">
      <c r="B62" s="99" t="s">
        <v>64</v>
      </c>
      <c r="C62" s="100" t="s">
        <v>115</v>
      </c>
      <c r="D62" s="100" t="s">
        <v>457</v>
      </c>
      <c r="E62" s="100" t="s">
        <v>458</v>
      </c>
      <c r="F62" s="123" t="s">
        <v>32</v>
      </c>
      <c r="G62" s="123">
        <v>1</v>
      </c>
      <c r="H62" s="101">
        <v>1</v>
      </c>
      <c r="I62" s="43">
        <v>0.1</v>
      </c>
      <c r="J62" s="43">
        <v>0.9</v>
      </c>
      <c r="K62" s="43">
        <v>0</v>
      </c>
      <c r="L62" s="43">
        <v>0</v>
      </c>
      <c r="M62" s="102"/>
      <c r="N62" s="103">
        <v>1</v>
      </c>
      <c r="O62" s="103"/>
      <c r="P62" s="60"/>
      <c r="Q62" s="61" t="s">
        <v>263</v>
      </c>
      <c r="R62" s="104">
        <v>0</v>
      </c>
      <c r="S62" s="105" t="s">
        <v>264</v>
      </c>
      <c r="T62" s="105">
        <v>0</v>
      </c>
      <c r="U62" s="106">
        <v>0</v>
      </c>
      <c r="V62" s="62" t="s">
        <v>265</v>
      </c>
      <c r="W62" s="62" t="s">
        <v>274</v>
      </c>
      <c r="X62" s="62" t="s">
        <v>266</v>
      </c>
      <c r="Y62" s="62" t="s">
        <v>266</v>
      </c>
      <c r="Z62" s="65">
        <v>1</v>
      </c>
      <c r="AA62" s="107">
        <v>0.1</v>
      </c>
      <c r="AB62" s="108">
        <v>1</v>
      </c>
      <c r="AC62" s="109" t="s">
        <v>268</v>
      </c>
      <c r="AD62" s="110" t="s">
        <v>268</v>
      </c>
      <c r="AE62" s="64">
        <v>1</v>
      </c>
      <c r="AF62" s="111" t="s">
        <v>459</v>
      </c>
      <c r="AG62" s="100" t="s">
        <v>270</v>
      </c>
      <c r="AH62" s="112" t="s">
        <v>217</v>
      </c>
      <c r="AI62" t="s">
        <v>322</v>
      </c>
    </row>
    <row r="63" spans="2:35" ht="409.5" x14ac:dyDescent="0.25">
      <c r="B63" s="99" t="s">
        <v>64</v>
      </c>
      <c r="C63" s="100" t="s">
        <v>115</v>
      </c>
      <c r="D63" s="100" t="s">
        <v>460</v>
      </c>
      <c r="E63" s="100" t="s">
        <v>461</v>
      </c>
      <c r="F63" s="123" t="s">
        <v>32</v>
      </c>
      <c r="G63" s="123">
        <v>1</v>
      </c>
      <c r="H63" s="101">
        <v>1</v>
      </c>
      <c r="I63" s="43">
        <v>0.1</v>
      </c>
      <c r="J63" s="43">
        <v>0.9</v>
      </c>
      <c r="K63" s="43">
        <v>0</v>
      </c>
      <c r="L63" s="43">
        <v>0</v>
      </c>
      <c r="M63" s="102"/>
      <c r="N63" s="103">
        <v>1</v>
      </c>
      <c r="O63" s="103"/>
      <c r="P63" s="60"/>
      <c r="Q63" s="61" t="s">
        <v>263</v>
      </c>
      <c r="R63" s="104">
        <v>0</v>
      </c>
      <c r="S63" s="105" t="s">
        <v>264</v>
      </c>
      <c r="T63" s="105">
        <v>0</v>
      </c>
      <c r="U63" s="106">
        <v>0</v>
      </c>
      <c r="V63" s="62" t="s">
        <v>265</v>
      </c>
      <c r="W63" s="62" t="s">
        <v>274</v>
      </c>
      <c r="X63" s="62" t="s">
        <v>266</v>
      </c>
      <c r="Y63" s="62" t="s">
        <v>266</v>
      </c>
      <c r="Z63" s="65">
        <v>1</v>
      </c>
      <c r="AA63" s="107">
        <v>0.1</v>
      </c>
      <c r="AB63" s="108">
        <v>1</v>
      </c>
      <c r="AC63" s="109" t="s">
        <v>268</v>
      </c>
      <c r="AD63" s="110" t="s">
        <v>268</v>
      </c>
      <c r="AE63" s="64">
        <v>1</v>
      </c>
      <c r="AF63" s="111" t="s">
        <v>462</v>
      </c>
      <c r="AG63" s="100" t="s">
        <v>270</v>
      </c>
      <c r="AH63" s="112" t="s">
        <v>217</v>
      </c>
      <c r="AI63" t="s">
        <v>322</v>
      </c>
    </row>
    <row r="64" spans="2:35" ht="409.5" x14ac:dyDescent="0.25">
      <c r="B64" s="99" t="s">
        <v>64</v>
      </c>
      <c r="C64" s="100" t="s">
        <v>115</v>
      </c>
      <c r="D64" s="100" t="s">
        <v>463</v>
      </c>
      <c r="E64" s="100" t="s">
        <v>464</v>
      </c>
      <c r="F64" s="123" t="s">
        <v>32</v>
      </c>
      <c r="G64" s="123">
        <v>1</v>
      </c>
      <c r="H64" s="101">
        <v>1</v>
      </c>
      <c r="I64" s="43">
        <v>0.4</v>
      </c>
      <c r="J64" s="43">
        <v>0.6</v>
      </c>
      <c r="K64" s="43">
        <v>0</v>
      </c>
      <c r="L64" s="43">
        <v>0</v>
      </c>
      <c r="M64" s="102"/>
      <c r="N64" s="103">
        <v>1</v>
      </c>
      <c r="O64" s="103"/>
      <c r="P64" s="60"/>
      <c r="Q64" s="61" t="s">
        <v>263</v>
      </c>
      <c r="R64" s="104">
        <v>0</v>
      </c>
      <c r="S64" s="105" t="s">
        <v>264</v>
      </c>
      <c r="T64" s="105">
        <v>0</v>
      </c>
      <c r="U64" s="106">
        <v>0</v>
      </c>
      <c r="V64" s="62" t="s">
        <v>265</v>
      </c>
      <c r="W64" s="62" t="s">
        <v>274</v>
      </c>
      <c r="X64" s="62" t="s">
        <v>266</v>
      </c>
      <c r="Y64" s="62" t="s">
        <v>266</v>
      </c>
      <c r="Z64" s="65">
        <v>1</v>
      </c>
      <c r="AA64" s="107">
        <v>0.4</v>
      </c>
      <c r="AB64" s="108">
        <v>1</v>
      </c>
      <c r="AC64" s="109" t="s">
        <v>268</v>
      </c>
      <c r="AD64" s="110" t="s">
        <v>268</v>
      </c>
      <c r="AE64" s="64">
        <v>1</v>
      </c>
      <c r="AF64" s="111" t="s">
        <v>465</v>
      </c>
      <c r="AG64" s="100" t="s">
        <v>270</v>
      </c>
      <c r="AH64" s="112" t="s">
        <v>217</v>
      </c>
      <c r="AI64" t="s">
        <v>322</v>
      </c>
    </row>
    <row r="65" spans="2:35" ht="342" x14ac:dyDescent="0.25">
      <c r="B65" s="99" t="s">
        <v>64</v>
      </c>
      <c r="C65" s="100" t="s">
        <v>115</v>
      </c>
      <c r="D65" s="100" t="s">
        <v>466</v>
      </c>
      <c r="E65" s="100" t="s">
        <v>467</v>
      </c>
      <c r="F65" s="123" t="s">
        <v>32</v>
      </c>
      <c r="G65" s="123">
        <v>2</v>
      </c>
      <c r="H65" s="101">
        <v>2</v>
      </c>
      <c r="I65" s="43">
        <v>1</v>
      </c>
      <c r="J65" s="43">
        <v>1</v>
      </c>
      <c r="K65" s="43">
        <v>0</v>
      </c>
      <c r="L65" s="43">
        <v>0</v>
      </c>
      <c r="M65" s="102">
        <v>1</v>
      </c>
      <c r="N65" s="103">
        <v>1</v>
      </c>
      <c r="O65" s="103"/>
      <c r="P65" s="60"/>
      <c r="Q65" s="61" t="s">
        <v>263</v>
      </c>
      <c r="R65" s="104" t="s">
        <v>264</v>
      </c>
      <c r="S65" s="105" t="s">
        <v>264</v>
      </c>
      <c r="T65" s="105">
        <v>0</v>
      </c>
      <c r="U65" s="106">
        <v>0</v>
      </c>
      <c r="V65" s="62" t="s">
        <v>274</v>
      </c>
      <c r="W65" s="62" t="s">
        <v>274</v>
      </c>
      <c r="X65" s="62" t="s">
        <v>266</v>
      </c>
      <c r="Y65" s="62" t="s">
        <v>266</v>
      </c>
      <c r="Z65" s="65">
        <v>1</v>
      </c>
      <c r="AA65" s="107">
        <v>1</v>
      </c>
      <c r="AB65" s="108">
        <v>1</v>
      </c>
      <c r="AC65" s="109" t="s">
        <v>268</v>
      </c>
      <c r="AD65" s="110" t="s">
        <v>268</v>
      </c>
      <c r="AE65" s="64">
        <v>1</v>
      </c>
      <c r="AF65" s="111" t="s">
        <v>468</v>
      </c>
      <c r="AG65" s="100" t="s">
        <v>270</v>
      </c>
      <c r="AH65" s="112" t="s">
        <v>217</v>
      </c>
      <c r="AI65" t="s">
        <v>322</v>
      </c>
    </row>
    <row r="66" spans="2:35" ht="409.5" x14ac:dyDescent="0.25">
      <c r="B66" s="99" t="s">
        <v>64</v>
      </c>
      <c r="C66" s="100" t="s">
        <v>115</v>
      </c>
      <c r="D66" s="100" t="s">
        <v>469</v>
      </c>
      <c r="E66" s="100" t="s">
        <v>470</v>
      </c>
      <c r="F66" s="123" t="s">
        <v>32</v>
      </c>
      <c r="G66" s="123">
        <v>1</v>
      </c>
      <c r="H66" s="101">
        <v>1</v>
      </c>
      <c r="I66" s="43">
        <v>0.1</v>
      </c>
      <c r="J66" s="43">
        <v>0.9</v>
      </c>
      <c r="K66" s="43">
        <v>0</v>
      </c>
      <c r="L66" s="43">
        <v>0</v>
      </c>
      <c r="M66" s="102"/>
      <c r="N66" s="103">
        <v>1</v>
      </c>
      <c r="O66" s="103"/>
      <c r="P66" s="60"/>
      <c r="Q66" s="61" t="s">
        <v>263</v>
      </c>
      <c r="R66" s="104">
        <v>0</v>
      </c>
      <c r="S66" s="105" t="s">
        <v>264</v>
      </c>
      <c r="T66" s="105">
        <v>0</v>
      </c>
      <c r="U66" s="106">
        <v>0</v>
      </c>
      <c r="V66" s="62" t="s">
        <v>265</v>
      </c>
      <c r="W66" s="62" t="s">
        <v>274</v>
      </c>
      <c r="X66" s="62" t="s">
        <v>266</v>
      </c>
      <c r="Y66" s="62" t="s">
        <v>266</v>
      </c>
      <c r="Z66" s="65">
        <v>1</v>
      </c>
      <c r="AA66" s="107">
        <v>0.1</v>
      </c>
      <c r="AB66" s="108">
        <v>1</v>
      </c>
      <c r="AC66" s="109" t="s">
        <v>268</v>
      </c>
      <c r="AD66" s="110" t="s">
        <v>268</v>
      </c>
      <c r="AE66" s="64">
        <v>1</v>
      </c>
      <c r="AF66" s="111" t="s">
        <v>471</v>
      </c>
      <c r="AG66" s="100" t="s">
        <v>270</v>
      </c>
      <c r="AH66" s="112" t="s">
        <v>217</v>
      </c>
      <c r="AI66" t="s">
        <v>322</v>
      </c>
    </row>
    <row r="67" spans="2:35" ht="285" x14ac:dyDescent="0.25">
      <c r="B67" s="99" t="s">
        <v>64</v>
      </c>
      <c r="C67" s="100" t="s">
        <v>115</v>
      </c>
      <c r="D67" s="100" t="s">
        <v>472</v>
      </c>
      <c r="E67" s="100" t="s">
        <v>473</v>
      </c>
      <c r="F67" s="100" t="s">
        <v>32</v>
      </c>
      <c r="G67" s="123">
        <v>1</v>
      </c>
      <c r="H67" s="101">
        <v>1</v>
      </c>
      <c r="I67" s="43">
        <v>0</v>
      </c>
      <c r="J67" s="43">
        <v>0</v>
      </c>
      <c r="K67" s="43">
        <v>0</v>
      </c>
      <c r="L67" s="43">
        <v>0</v>
      </c>
      <c r="M67" s="102"/>
      <c r="N67" s="103"/>
      <c r="O67" s="103">
        <v>1</v>
      </c>
      <c r="P67" s="60"/>
      <c r="Q67" s="61" t="s">
        <v>263</v>
      </c>
      <c r="R67" s="104">
        <v>0</v>
      </c>
      <c r="S67" s="105">
        <v>0</v>
      </c>
      <c r="T67" s="105" t="s">
        <v>264</v>
      </c>
      <c r="U67" s="106">
        <v>0</v>
      </c>
      <c r="V67" s="62" t="s">
        <v>266</v>
      </c>
      <c r="W67" s="62" t="s">
        <v>266</v>
      </c>
      <c r="X67" s="62" t="s">
        <v>267</v>
      </c>
      <c r="Y67" s="62" t="s">
        <v>266</v>
      </c>
      <c r="Z67" s="65" t="s">
        <v>268</v>
      </c>
      <c r="AA67" s="107" t="s">
        <v>268</v>
      </c>
      <c r="AB67" s="108" t="s">
        <v>268</v>
      </c>
      <c r="AC67" s="109" t="s">
        <v>279</v>
      </c>
      <c r="AD67" s="110" t="s">
        <v>268</v>
      </c>
      <c r="AE67" s="64">
        <v>0</v>
      </c>
      <c r="AF67" s="111" t="s">
        <v>474</v>
      </c>
      <c r="AG67" s="100">
        <v>0</v>
      </c>
      <c r="AH67" s="112" t="s">
        <v>214</v>
      </c>
      <c r="AI67" t="s">
        <v>379</v>
      </c>
    </row>
    <row r="68" spans="2:35" ht="285" x14ac:dyDescent="0.25">
      <c r="B68" s="99" t="s">
        <v>64</v>
      </c>
      <c r="C68" s="100" t="s">
        <v>115</v>
      </c>
      <c r="D68" s="100" t="s">
        <v>475</v>
      </c>
      <c r="E68" s="100" t="s">
        <v>476</v>
      </c>
      <c r="F68" s="100" t="s">
        <v>32</v>
      </c>
      <c r="G68" s="123">
        <v>1</v>
      </c>
      <c r="H68" s="101">
        <v>1</v>
      </c>
      <c r="I68" s="43">
        <v>0</v>
      </c>
      <c r="J68" s="43">
        <v>0</v>
      </c>
      <c r="K68" s="43">
        <v>0</v>
      </c>
      <c r="L68" s="43">
        <v>0</v>
      </c>
      <c r="M68" s="102"/>
      <c r="N68" s="103"/>
      <c r="O68" s="103"/>
      <c r="P68" s="60">
        <v>1</v>
      </c>
      <c r="Q68" s="61" t="s">
        <v>263</v>
      </c>
      <c r="R68" s="104">
        <v>0</v>
      </c>
      <c r="S68" s="105">
        <v>0</v>
      </c>
      <c r="T68" s="105">
        <v>0</v>
      </c>
      <c r="U68" s="106" t="s">
        <v>264</v>
      </c>
      <c r="V68" s="62" t="s">
        <v>266</v>
      </c>
      <c r="W68" s="62" t="s">
        <v>266</v>
      </c>
      <c r="X68" s="62" t="s">
        <v>266</v>
      </c>
      <c r="Y68" s="62" t="s">
        <v>267</v>
      </c>
      <c r="Z68" s="65" t="s">
        <v>268</v>
      </c>
      <c r="AA68" s="107" t="s">
        <v>268</v>
      </c>
      <c r="AB68" s="108" t="s">
        <v>268</v>
      </c>
      <c r="AC68" s="109" t="s">
        <v>268</v>
      </c>
      <c r="AD68" s="110" t="s">
        <v>279</v>
      </c>
      <c r="AE68" s="64">
        <v>0</v>
      </c>
      <c r="AF68" s="111" t="s">
        <v>477</v>
      </c>
      <c r="AG68" s="100">
        <v>0</v>
      </c>
      <c r="AH68" s="112" t="s">
        <v>214</v>
      </c>
      <c r="AI68" t="s">
        <v>379</v>
      </c>
    </row>
    <row r="69" spans="2:35" ht="409.5" x14ac:dyDescent="0.25">
      <c r="B69" s="99" t="s">
        <v>64</v>
      </c>
      <c r="C69" s="100" t="s">
        <v>106</v>
      </c>
      <c r="D69" s="100" t="s">
        <v>478</v>
      </c>
      <c r="E69" s="100" t="s">
        <v>479</v>
      </c>
      <c r="F69" s="123" t="s">
        <v>32</v>
      </c>
      <c r="G69" s="124">
        <v>4</v>
      </c>
      <c r="H69" s="101">
        <v>4</v>
      </c>
      <c r="I69" s="43">
        <v>1</v>
      </c>
      <c r="J69" s="43">
        <v>1</v>
      </c>
      <c r="K69" s="43">
        <v>1</v>
      </c>
      <c r="L69" s="43">
        <v>0</v>
      </c>
      <c r="M69" s="102">
        <v>1</v>
      </c>
      <c r="N69" s="103">
        <v>1</v>
      </c>
      <c r="O69" s="103">
        <v>1</v>
      </c>
      <c r="P69" s="60">
        <v>1</v>
      </c>
      <c r="Q69" s="61" t="s">
        <v>263</v>
      </c>
      <c r="R69" s="104" t="s">
        <v>264</v>
      </c>
      <c r="S69" s="105" t="s">
        <v>264</v>
      </c>
      <c r="T69" s="105" t="s">
        <v>264</v>
      </c>
      <c r="U69" s="106" t="s">
        <v>264</v>
      </c>
      <c r="V69" s="62" t="s">
        <v>274</v>
      </c>
      <c r="W69" s="62" t="s">
        <v>274</v>
      </c>
      <c r="X69" s="62" t="s">
        <v>274</v>
      </c>
      <c r="Y69" s="62" t="s">
        <v>267</v>
      </c>
      <c r="Z69" s="65">
        <v>1</v>
      </c>
      <c r="AA69" s="107">
        <v>1</v>
      </c>
      <c r="AB69" s="108">
        <v>1</v>
      </c>
      <c r="AC69" s="109">
        <v>1</v>
      </c>
      <c r="AD69" s="110" t="s">
        <v>279</v>
      </c>
      <c r="AE69" s="64">
        <v>0.75</v>
      </c>
      <c r="AF69" s="111" t="s">
        <v>480</v>
      </c>
      <c r="AG69" s="100" t="s">
        <v>270</v>
      </c>
      <c r="AH69" s="112" t="s">
        <v>222</v>
      </c>
      <c r="AI69" t="s">
        <v>481</v>
      </c>
    </row>
    <row r="70" spans="2:35" ht="409.5" x14ac:dyDescent="0.25">
      <c r="B70" s="99" t="s">
        <v>64</v>
      </c>
      <c r="C70" s="100" t="s">
        <v>106</v>
      </c>
      <c r="D70" s="100" t="s">
        <v>478</v>
      </c>
      <c r="E70" s="100" t="s">
        <v>482</v>
      </c>
      <c r="F70" s="123" t="s">
        <v>72</v>
      </c>
      <c r="G70" s="124">
        <v>3</v>
      </c>
      <c r="H70" s="101">
        <v>1</v>
      </c>
      <c r="I70" s="43">
        <v>1</v>
      </c>
      <c r="J70" s="43">
        <v>1</v>
      </c>
      <c r="K70" s="43">
        <v>1</v>
      </c>
      <c r="L70" s="43">
        <v>0</v>
      </c>
      <c r="M70" s="102">
        <v>1</v>
      </c>
      <c r="N70" s="103">
        <v>1</v>
      </c>
      <c r="O70" s="103">
        <v>1</v>
      </c>
      <c r="P70" s="60"/>
      <c r="Q70" s="61" t="s">
        <v>263</v>
      </c>
      <c r="R70" s="104" t="s">
        <v>264</v>
      </c>
      <c r="S70" s="105" t="s">
        <v>264</v>
      </c>
      <c r="T70" s="105" t="s">
        <v>264</v>
      </c>
      <c r="U70" s="106">
        <v>0</v>
      </c>
      <c r="V70" s="62" t="s">
        <v>274</v>
      </c>
      <c r="W70" s="62" t="s">
        <v>274</v>
      </c>
      <c r="X70" s="62" t="s">
        <v>274</v>
      </c>
      <c r="Y70" s="62" t="s">
        <v>266</v>
      </c>
      <c r="Z70" s="65">
        <v>1</v>
      </c>
      <c r="AA70" s="107">
        <v>1</v>
      </c>
      <c r="AB70" s="108">
        <v>1</v>
      </c>
      <c r="AC70" s="109">
        <v>1</v>
      </c>
      <c r="AD70" s="110" t="s">
        <v>268</v>
      </c>
      <c r="AE70" s="64">
        <v>1</v>
      </c>
      <c r="AF70" s="111" t="s">
        <v>483</v>
      </c>
      <c r="AG70" s="100" t="s">
        <v>270</v>
      </c>
      <c r="AH70" s="112" t="s">
        <v>222</v>
      </c>
      <c r="AI70" t="s">
        <v>481</v>
      </c>
    </row>
    <row r="71" spans="2:35" ht="315" x14ac:dyDescent="0.25">
      <c r="B71" s="99" t="s">
        <v>64</v>
      </c>
      <c r="C71" s="100" t="s">
        <v>106</v>
      </c>
      <c r="D71" s="100" t="s">
        <v>484</v>
      </c>
      <c r="E71" s="100" t="s">
        <v>485</v>
      </c>
      <c r="F71" s="100" t="s">
        <v>32</v>
      </c>
      <c r="G71" s="123">
        <v>1</v>
      </c>
      <c r="H71" s="101">
        <v>1</v>
      </c>
      <c r="I71" s="66">
        <v>0.5</v>
      </c>
      <c r="J71" s="66">
        <v>0.3</v>
      </c>
      <c r="K71" s="66">
        <v>0.1</v>
      </c>
      <c r="L71" s="43">
        <v>0</v>
      </c>
      <c r="M71" s="102"/>
      <c r="N71" s="103">
        <v>1</v>
      </c>
      <c r="O71" s="103"/>
      <c r="P71" s="60"/>
      <c r="Q71" s="61" t="s">
        <v>263</v>
      </c>
      <c r="R71" s="104">
        <v>0</v>
      </c>
      <c r="S71" s="105" t="s">
        <v>264</v>
      </c>
      <c r="T71" s="105">
        <v>0</v>
      </c>
      <c r="U71" s="106">
        <v>0</v>
      </c>
      <c r="V71" s="62" t="s">
        <v>265</v>
      </c>
      <c r="W71" s="62" t="s">
        <v>274</v>
      </c>
      <c r="X71" s="62" t="s">
        <v>265</v>
      </c>
      <c r="Y71" s="62" t="s">
        <v>266</v>
      </c>
      <c r="Z71" s="65">
        <v>0.8</v>
      </c>
      <c r="AA71" s="107">
        <v>0.5</v>
      </c>
      <c r="AB71" s="108">
        <v>0.8</v>
      </c>
      <c r="AC71" s="109">
        <v>0.9</v>
      </c>
      <c r="AD71" s="110" t="s">
        <v>268</v>
      </c>
      <c r="AE71" s="64">
        <v>0.9</v>
      </c>
      <c r="AF71" s="111" t="s">
        <v>486</v>
      </c>
      <c r="AG71" s="100" t="s">
        <v>270</v>
      </c>
      <c r="AH71" s="112" t="s">
        <v>214</v>
      </c>
      <c r="AI71" t="s">
        <v>379</v>
      </c>
    </row>
    <row r="72" spans="2:35" ht="409.5" x14ac:dyDescent="0.25">
      <c r="B72" s="99" t="s">
        <v>64</v>
      </c>
      <c r="C72" s="100" t="s">
        <v>106</v>
      </c>
      <c r="D72" s="100" t="s">
        <v>487</v>
      </c>
      <c r="E72" s="100" t="s">
        <v>488</v>
      </c>
      <c r="F72" s="123" t="s">
        <v>72</v>
      </c>
      <c r="G72" s="124">
        <v>4</v>
      </c>
      <c r="H72" s="101">
        <v>1</v>
      </c>
      <c r="I72" s="43">
        <v>1</v>
      </c>
      <c r="J72" s="43">
        <v>1</v>
      </c>
      <c r="K72" s="43">
        <v>1</v>
      </c>
      <c r="L72" s="43">
        <v>0</v>
      </c>
      <c r="M72" s="102">
        <v>1</v>
      </c>
      <c r="N72" s="103">
        <v>1</v>
      </c>
      <c r="O72" s="103">
        <v>1</v>
      </c>
      <c r="P72" s="60">
        <v>1</v>
      </c>
      <c r="Q72" s="61" t="s">
        <v>263</v>
      </c>
      <c r="R72" s="104" t="s">
        <v>264</v>
      </c>
      <c r="S72" s="105" t="s">
        <v>264</v>
      </c>
      <c r="T72" s="105" t="s">
        <v>264</v>
      </c>
      <c r="U72" s="106" t="s">
        <v>264</v>
      </c>
      <c r="V72" s="62" t="s">
        <v>274</v>
      </c>
      <c r="W72" s="62" t="s">
        <v>274</v>
      </c>
      <c r="X72" s="62" t="s">
        <v>274</v>
      </c>
      <c r="Y72" s="62" t="s">
        <v>267</v>
      </c>
      <c r="Z72" s="65">
        <v>1</v>
      </c>
      <c r="AA72" s="107">
        <v>1</v>
      </c>
      <c r="AB72" s="108">
        <v>1</v>
      </c>
      <c r="AC72" s="109">
        <v>1</v>
      </c>
      <c r="AD72" s="110" t="s">
        <v>279</v>
      </c>
      <c r="AE72" s="64">
        <v>0.75</v>
      </c>
      <c r="AF72" s="111" t="s">
        <v>489</v>
      </c>
      <c r="AG72" s="100" t="s">
        <v>270</v>
      </c>
      <c r="AH72" s="112" t="s">
        <v>222</v>
      </c>
      <c r="AI72" t="s">
        <v>481</v>
      </c>
    </row>
    <row r="73" spans="2:35" ht="157.5" x14ac:dyDescent="0.25">
      <c r="B73" s="99" t="s">
        <v>64</v>
      </c>
      <c r="C73" s="100" t="s">
        <v>106</v>
      </c>
      <c r="D73" s="100" t="s">
        <v>490</v>
      </c>
      <c r="E73" s="100" t="s">
        <v>491</v>
      </c>
      <c r="F73" s="100" t="s">
        <v>32</v>
      </c>
      <c r="G73" s="123">
        <v>1</v>
      </c>
      <c r="H73" s="101">
        <v>1</v>
      </c>
      <c r="I73" s="66">
        <v>0.1</v>
      </c>
      <c r="J73" s="66">
        <v>0.23</v>
      </c>
      <c r="K73" s="43">
        <v>0</v>
      </c>
      <c r="L73" s="43">
        <v>0</v>
      </c>
      <c r="M73" s="102"/>
      <c r="N73" s="103">
        <v>1</v>
      </c>
      <c r="O73" s="103"/>
      <c r="P73" s="60"/>
      <c r="Q73" s="61" t="s">
        <v>263</v>
      </c>
      <c r="R73" s="104">
        <v>0</v>
      </c>
      <c r="S73" s="105" t="s">
        <v>264</v>
      </c>
      <c r="T73" s="105">
        <v>0</v>
      </c>
      <c r="U73" s="106">
        <v>0</v>
      </c>
      <c r="V73" s="62" t="s">
        <v>265</v>
      </c>
      <c r="W73" s="62" t="s">
        <v>274</v>
      </c>
      <c r="X73" s="62" t="s">
        <v>266</v>
      </c>
      <c r="Y73" s="62" t="s">
        <v>266</v>
      </c>
      <c r="Z73" s="65">
        <v>0.33</v>
      </c>
      <c r="AA73" s="107">
        <v>0.1</v>
      </c>
      <c r="AB73" s="108">
        <v>0.33</v>
      </c>
      <c r="AC73" s="125">
        <v>0.33</v>
      </c>
      <c r="AD73" s="110" t="s">
        <v>268</v>
      </c>
      <c r="AE73" s="64">
        <v>0.33</v>
      </c>
      <c r="AF73" s="111" t="s">
        <v>492</v>
      </c>
      <c r="AG73" s="100" t="s">
        <v>270</v>
      </c>
      <c r="AH73" s="112" t="s">
        <v>214</v>
      </c>
      <c r="AI73" t="s">
        <v>379</v>
      </c>
    </row>
    <row r="74" spans="2:35" ht="348.75" x14ac:dyDescent="0.25">
      <c r="B74" s="99" t="s">
        <v>64</v>
      </c>
      <c r="C74" s="100" t="s">
        <v>106</v>
      </c>
      <c r="D74" s="100" t="s">
        <v>493</v>
      </c>
      <c r="E74" s="100" t="s">
        <v>494</v>
      </c>
      <c r="F74" s="100" t="s">
        <v>72</v>
      </c>
      <c r="G74" s="123">
        <v>2</v>
      </c>
      <c r="H74" s="116">
        <v>1</v>
      </c>
      <c r="I74" s="43">
        <v>1</v>
      </c>
      <c r="J74" s="43">
        <v>1</v>
      </c>
      <c r="K74" s="43">
        <v>1</v>
      </c>
      <c r="L74" s="43">
        <v>0</v>
      </c>
      <c r="M74" s="102"/>
      <c r="N74" s="126">
        <v>1</v>
      </c>
      <c r="O74" s="103"/>
      <c r="P74" s="73">
        <v>1</v>
      </c>
      <c r="Q74" s="61" t="s">
        <v>263</v>
      </c>
      <c r="R74" s="104">
        <v>0</v>
      </c>
      <c r="S74" s="105" t="s">
        <v>264</v>
      </c>
      <c r="T74" s="105">
        <v>0</v>
      </c>
      <c r="U74" s="106" t="s">
        <v>264</v>
      </c>
      <c r="V74" s="62" t="s">
        <v>265</v>
      </c>
      <c r="W74" s="62" t="s">
        <v>274</v>
      </c>
      <c r="X74" s="62" t="s">
        <v>265</v>
      </c>
      <c r="Y74" s="62" t="s">
        <v>267</v>
      </c>
      <c r="Z74" s="65">
        <v>2</v>
      </c>
      <c r="AA74" s="107">
        <v>1</v>
      </c>
      <c r="AB74" s="108">
        <v>1</v>
      </c>
      <c r="AC74" s="109">
        <v>1</v>
      </c>
      <c r="AD74" s="110" t="s">
        <v>279</v>
      </c>
      <c r="AE74" s="64" t="s">
        <v>299</v>
      </c>
      <c r="AF74" s="111" t="s">
        <v>495</v>
      </c>
      <c r="AG74" s="100" t="s">
        <v>270</v>
      </c>
      <c r="AH74" s="112" t="s">
        <v>216</v>
      </c>
      <c r="AI74" t="s">
        <v>496</v>
      </c>
    </row>
    <row r="75" spans="2:35" ht="409.5" x14ac:dyDescent="0.25">
      <c r="B75" s="99" t="s">
        <v>64</v>
      </c>
      <c r="C75" s="100" t="s">
        <v>124</v>
      </c>
      <c r="D75" s="100" t="s">
        <v>497</v>
      </c>
      <c r="E75" s="100" t="s">
        <v>498</v>
      </c>
      <c r="F75" s="123" t="s">
        <v>32</v>
      </c>
      <c r="G75" s="124">
        <v>1</v>
      </c>
      <c r="H75" s="101">
        <v>1</v>
      </c>
      <c r="I75" s="43">
        <v>0</v>
      </c>
      <c r="J75" s="43">
        <v>0.9</v>
      </c>
      <c r="K75" s="43">
        <v>0</v>
      </c>
      <c r="L75" s="43">
        <v>0</v>
      </c>
      <c r="M75" s="102"/>
      <c r="N75" s="103">
        <v>1</v>
      </c>
      <c r="O75" s="103"/>
      <c r="P75" s="60"/>
      <c r="Q75" s="61" t="s">
        <v>263</v>
      </c>
      <c r="R75" s="104">
        <v>0</v>
      </c>
      <c r="S75" s="105" t="s">
        <v>264</v>
      </c>
      <c r="T75" s="105">
        <v>0</v>
      </c>
      <c r="U75" s="106">
        <v>0</v>
      </c>
      <c r="V75" s="62" t="s">
        <v>266</v>
      </c>
      <c r="W75" s="62" t="s">
        <v>274</v>
      </c>
      <c r="X75" s="62" t="s">
        <v>266</v>
      </c>
      <c r="Y75" s="62" t="s">
        <v>266</v>
      </c>
      <c r="Z75" s="65">
        <v>0.9</v>
      </c>
      <c r="AA75" s="107" t="s">
        <v>268</v>
      </c>
      <c r="AB75" s="108">
        <v>0.9</v>
      </c>
      <c r="AC75" s="109">
        <v>0.9</v>
      </c>
      <c r="AD75" s="110" t="s">
        <v>268</v>
      </c>
      <c r="AE75" s="64">
        <v>0.9</v>
      </c>
      <c r="AF75" s="111" t="s">
        <v>499</v>
      </c>
      <c r="AG75" s="100" t="s">
        <v>500</v>
      </c>
      <c r="AH75" s="112" t="s">
        <v>222</v>
      </c>
      <c r="AI75" t="s">
        <v>501</v>
      </c>
    </row>
    <row r="76" spans="2:35" ht="409.5" x14ac:dyDescent="0.25">
      <c r="B76" s="99" t="s">
        <v>64</v>
      </c>
      <c r="C76" s="100" t="s">
        <v>124</v>
      </c>
      <c r="D76" s="100" t="s">
        <v>497</v>
      </c>
      <c r="E76" s="100" t="s">
        <v>502</v>
      </c>
      <c r="F76" s="123" t="s">
        <v>32</v>
      </c>
      <c r="G76" s="124">
        <v>1</v>
      </c>
      <c r="H76" s="101">
        <v>1</v>
      </c>
      <c r="I76" s="43">
        <v>0</v>
      </c>
      <c r="J76" s="43">
        <v>0</v>
      </c>
      <c r="K76" s="43">
        <v>0</v>
      </c>
      <c r="L76" s="43">
        <v>0</v>
      </c>
      <c r="M76" s="102"/>
      <c r="N76" s="103"/>
      <c r="O76" s="103">
        <v>1</v>
      </c>
      <c r="P76" s="60"/>
      <c r="Q76" s="61" t="s">
        <v>263</v>
      </c>
      <c r="R76" s="104">
        <v>0</v>
      </c>
      <c r="S76" s="105">
        <v>0</v>
      </c>
      <c r="T76" s="105" t="s">
        <v>264</v>
      </c>
      <c r="U76" s="106">
        <v>0</v>
      </c>
      <c r="V76" s="62" t="s">
        <v>266</v>
      </c>
      <c r="W76" s="62" t="s">
        <v>266</v>
      </c>
      <c r="X76" s="62" t="s">
        <v>267</v>
      </c>
      <c r="Y76" s="62" t="s">
        <v>266</v>
      </c>
      <c r="Z76" s="65" t="s">
        <v>268</v>
      </c>
      <c r="AA76" s="107" t="s">
        <v>268</v>
      </c>
      <c r="AB76" s="108" t="s">
        <v>268</v>
      </c>
      <c r="AC76" s="109" t="s">
        <v>279</v>
      </c>
      <c r="AD76" s="110" t="s">
        <v>268</v>
      </c>
      <c r="AE76" s="64">
        <v>0</v>
      </c>
      <c r="AF76" s="111" t="s">
        <v>503</v>
      </c>
      <c r="AG76" s="100" t="s">
        <v>500</v>
      </c>
      <c r="AH76" s="112" t="s">
        <v>222</v>
      </c>
      <c r="AI76" t="s">
        <v>501</v>
      </c>
    </row>
    <row r="77" spans="2:35" ht="409.5" x14ac:dyDescent="0.25">
      <c r="B77" s="99" t="s">
        <v>64</v>
      </c>
      <c r="C77" s="100" t="s">
        <v>124</v>
      </c>
      <c r="D77" s="100" t="s">
        <v>504</v>
      </c>
      <c r="E77" s="100" t="s">
        <v>505</v>
      </c>
      <c r="F77" s="100" t="s">
        <v>32</v>
      </c>
      <c r="G77" s="123">
        <v>2</v>
      </c>
      <c r="H77" s="101">
        <v>1</v>
      </c>
      <c r="I77" s="66">
        <v>0.75</v>
      </c>
      <c r="J77" s="66">
        <v>0.1</v>
      </c>
      <c r="K77" s="43">
        <v>0.05</v>
      </c>
      <c r="L77" s="43">
        <v>0</v>
      </c>
      <c r="M77" s="102"/>
      <c r="N77" s="103">
        <v>0.8</v>
      </c>
      <c r="O77" s="103">
        <v>0.2</v>
      </c>
      <c r="P77" s="60"/>
      <c r="Q77" s="61" t="s">
        <v>263</v>
      </c>
      <c r="R77" s="104">
        <v>0</v>
      </c>
      <c r="S77" s="105" t="s">
        <v>264</v>
      </c>
      <c r="T77" s="105" t="s">
        <v>264</v>
      </c>
      <c r="U77" s="106">
        <v>0</v>
      </c>
      <c r="V77" s="62" t="s">
        <v>265</v>
      </c>
      <c r="W77" s="62" t="s">
        <v>274</v>
      </c>
      <c r="X77" s="62" t="s">
        <v>274</v>
      </c>
      <c r="Y77" s="62" t="s">
        <v>266</v>
      </c>
      <c r="Z77" s="65">
        <v>0.875</v>
      </c>
      <c r="AA77" s="107">
        <v>0.75</v>
      </c>
      <c r="AB77" s="108">
        <v>1</v>
      </c>
      <c r="AC77" s="109">
        <v>0.9</v>
      </c>
      <c r="AD77" s="110" t="s">
        <v>268</v>
      </c>
      <c r="AE77" s="64">
        <v>0.9</v>
      </c>
      <c r="AF77" s="111" t="s">
        <v>506</v>
      </c>
      <c r="AG77" s="100" t="s">
        <v>500</v>
      </c>
      <c r="AH77" s="112" t="s">
        <v>220</v>
      </c>
      <c r="AI77" t="s">
        <v>507</v>
      </c>
    </row>
    <row r="78" spans="2:35" ht="409.5" x14ac:dyDescent="0.25">
      <c r="B78" s="99" t="s">
        <v>64</v>
      </c>
      <c r="C78" s="100" t="s">
        <v>124</v>
      </c>
      <c r="D78" s="100" t="s">
        <v>508</v>
      </c>
      <c r="E78" s="100" t="s">
        <v>509</v>
      </c>
      <c r="F78" s="100" t="s">
        <v>32</v>
      </c>
      <c r="G78" s="123">
        <v>1</v>
      </c>
      <c r="H78" s="101">
        <v>2</v>
      </c>
      <c r="I78" s="43">
        <v>0</v>
      </c>
      <c r="J78" s="43">
        <v>4</v>
      </c>
      <c r="K78" s="43">
        <v>0</v>
      </c>
      <c r="L78" s="43">
        <v>0</v>
      </c>
      <c r="M78" s="102"/>
      <c r="N78" s="103">
        <v>2</v>
      </c>
      <c r="O78" s="103"/>
      <c r="P78" s="60"/>
      <c r="Q78" s="61" t="s">
        <v>263</v>
      </c>
      <c r="R78" s="104">
        <v>0</v>
      </c>
      <c r="S78" s="105" t="s">
        <v>264</v>
      </c>
      <c r="T78" s="105">
        <v>0</v>
      </c>
      <c r="U78" s="106">
        <v>0</v>
      </c>
      <c r="V78" s="62" t="s">
        <v>266</v>
      </c>
      <c r="W78" s="62" t="s">
        <v>274</v>
      </c>
      <c r="X78" s="62" t="s">
        <v>266</v>
      </c>
      <c r="Y78" s="62" t="s">
        <v>266</v>
      </c>
      <c r="Z78" s="65">
        <v>1</v>
      </c>
      <c r="AA78" s="107" t="s">
        <v>268</v>
      </c>
      <c r="AB78" s="108">
        <v>1</v>
      </c>
      <c r="AC78" s="109" t="s">
        <v>268</v>
      </c>
      <c r="AD78" s="110" t="s">
        <v>268</v>
      </c>
      <c r="AE78" s="64" t="s">
        <v>299</v>
      </c>
      <c r="AF78" s="111" t="s">
        <v>510</v>
      </c>
      <c r="AG78" s="100" t="s">
        <v>500</v>
      </c>
      <c r="AH78" s="112" t="s">
        <v>218</v>
      </c>
      <c r="AI78" t="s">
        <v>511</v>
      </c>
    </row>
    <row r="79" spans="2:35" ht="409.5" x14ac:dyDescent="0.25">
      <c r="B79" s="99" t="s">
        <v>64</v>
      </c>
      <c r="C79" s="100" t="s">
        <v>124</v>
      </c>
      <c r="D79" s="100" t="s">
        <v>512</v>
      </c>
      <c r="E79" s="113" t="s">
        <v>513</v>
      </c>
      <c r="F79" s="123" t="s">
        <v>32</v>
      </c>
      <c r="G79" s="124">
        <v>2</v>
      </c>
      <c r="H79" s="101">
        <v>2</v>
      </c>
      <c r="I79" s="43">
        <v>0</v>
      </c>
      <c r="J79" s="43">
        <v>1</v>
      </c>
      <c r="K79" s="43">
        <v>0</v>
      </c>
      <c r="L79" s="43">
        <v>0</v>
      </c>
      <c r="M79" s="102"/>
      <c r="N79" s="103">
        <v>1</v>
      </c>
      <c r="O79" s="103"/>
      <c r="P79" s="60">
        <v>1</v>
      </c>
      <c r="Q79" s="61" t="s">
        <v>263</v>
      </c>
      <c r="R79" s="104">
        <v>0</v>
      </c>
      <c r="S79" s="105" t="s">
        <v>264</v>
      </c>
      <c r="T79" s="105">
        <v>0</v>
      </c>
      <c r="U79" s="106" t="s">
        <v>264</v>
      </c>
      <c r="V79" s="62" t="s">
        <v>266</v>
      </c>
      <c r="W79" s="62" t="s">
        <v>274</v>
      </c>
      <c r="X79" s="62" t="s">
        <v>266</v>
      </c>
      <c r="Y79" s="62" t="s">
        <v>267</v>
      </c>
      <c r="Z79" s="65">
        <v>1</v>
      </c>
      <c r="AA79" s="107" t="s">
        <v>268</v>
      </c>
      <c r="AB79" s="108">
        <v>1</v>
      </c>
      <c r="AC79" s="109" t="s">
        <v>268</v>
      </c>
      <c r="AD79" s="110" t="s">
        <v>279</v>
      </c>
      <c r="AE79" s="64">
        <v>0.5</v>
      </c>
      <c r="AF79" s="111" t="s">
        <v>514</v>
      </c>
      <c r="AG79" s="100" t="s">
        <v>500</v>
      </c>
      <c r="AH79" s="112" t="s">
        <v>222</v>
      </c>
      <c r="AI79" t="s">
        <v>501</v>
      </c>
    </row>
    <row r="80" spans="2:35" ht="409.5" x14ac:dyDescent="0.25">
      <c r="B80" s="99" t="s">
        <v>64</v>
      </c>
      <c r="C80" s="100" t="s">
        <v>124</v>
      </c>
      <c r="D80" s="100" t="s">
        <v>515</v>
      </c>
      <c r="E80" s="100" t="s">
        <v>516</v>
      </c>
      <c r="F80" s="123" t="s">
        <v>32</v>
      </c>
      <c r="G80" s="124">
        <v>2</v>
      </c>
      <c r="H80" s="101">
        <v>2</v>
      </c>
      <c r="I80" s="43">
        <v>0</v>
      </c>
      <c r="J80" s="43">
        <v>1</v>
      </c>
      <c r="K80" s="66">
        <v>0.4</v>
      </c>
      <c r="L80" s="43">
        <v>0</v>
      </c>
      <c r="M80" s="102"/>
      <c r="N80" s="103">
        <v>1</v>
      </c>
      <c r="O80" s="103">
        <v>1</v>
      </c>
      <c r="P80" s="60"/>
      <c r="Q80" s="61" t="s">
        <v>263</v>
      </c>
      <c r="R80" s="104">
        <v>0</v>
      </c>
      <c r="S80" s="105" t="s">
        <v>264</v>
      </c>
      <c r="T80" s="105" t="s">
        <v>264</v>
      </c>
      <c r="U80" s="106">
        <v>0</v>
      </c>
      <c r="V80" s="62" t="s">
        <v>266</v>
      </c>
      <c r="W80" s="62" t="s">
        <v>274</v>
      </c>
      <c r="X80" s="62" t="s">
        <v>274</v>
      </c>
      <c r="Y80" s="62" t="s">
        <v>266</v>
      </c>
      <c r="Z80" s="65">
        <v>1</v>
      </c>
      <c r="AA80" s="107" t="s">
        <v>268</v>
      </c>
      <c r="AB80" s="108">
        <v>1</v>
      </c>
      <c r="AC80" s="109">
        <v>0.4</v>
      </c>
      <c r="AD80" s="110" t="s">
        <v>268</v>
      </c>
      <c r="AE80" s="64">
        <v>0.7</v>
      </c>
      <c r="AF80" s="111" t="s">
        <v>517</v>
      </c>
      <c r="AG80" s="100" t="s">
        <v>500</v>
      </c>
      <c r="AH80" s="112" t="s">
        <v>222</v>
      </c>
      <c r="AI80" t="s">
        <v>501</v>
      </c>
    </row>
    <row r="81" spans="2:35" ht="409.5" x14ac:dyDescent="0.25">
      <c r="B81" s="99" t="s">
        <v>64</v>
      </c>
      <c r="C81" s="100" t="s">
        <v>124</v>
      </c>
      <c r="D81" s="100" t="s">
        <v>497</v>
      </c>
      <c r="E81" s="100" t="s">
        <v>518</v>
      </c>
      <c r="F81" s="100" t="s">
        <v>32</v>
      </c>
      <c r="G81" s="123">
        <v>1</v>
      </c>
      <c r="H81" s="101">
        <v>1</v>
      </c>
      <c r="I81" s="43">
        <v>1</v>
      </c>
      <c r="J81" s="43">
        <v>0</v>
      </c>
      <c r="K81" s="43">
        <v>0</v>
      </c>
      <c r="L81" s="43">
        <v>0</v>
      </c>
      <c r="M81" s="102">
        <v>1</v>
      </c>
      <c r="N81" s="103"/>
      <c r="O81" s="103"/>
      <c r="P81" s="60"/>
      <c r="Q81" s="61" t="s">
        <v>263</v>
      </c>
      <c r="R81" s="104" t="s">
        <v>264</v>
      </c>
      <c r="S81" s="105">
        <v>0</v>
      </c>
      <c r="T81" s="105">
        <v>0</v>
      </c>
      <c r="U81" s="106">
        <v>0</v>
      </c>
      <c r="V81" s="62" t="s">
        <v>274</v>
      </c>
      <c r="W81" s="62" t="s">
        <v>266</v>
      </c>
      <c r="X81" s="62" t="s">
        <v>266</v>
      </c>
      <c r="Y81" s="62" t="s">
        <v>266</v>
      </c>
      <c r="Z81" s="65" t="s">
        <v>268</v>
      </c>
      <c r="AA81" s="107">
        <v>1</v>
      </c>
      <c r="AB81" s="108" t="s">
        <v>268</v>
      </c>
      <c r="AC81" s="109" t="s">
        <v>268</v>
      </c>
      <c r="AD81" s="110" t="s">
        <v>268</v>
      </c>
      <c r="AE81" s="64">
        <v>1</v>
      </c>
      <c r="AF81" s="111" t="s">
        <v>519</v>
      </c>
      <c r="AG81" s="100" t="s">
        <v>500</v>
      </c>
      <c r="AH81" s="112" t="s">
        <v>214</v>
      </c>
      <c r="AI81" t="s">
        <v>520</v>
      </c>
    </row>
    <row r="82" spans="2:35" ht="409.5" x14ac:dyDescent="0.25">
      <c r="B82" s="99" t="s">
        <v>64</v>
      </c>
      <c r="C82" s="100" t="s">
        <v>521</v>
      </c>
      <c r="D82" s="100" t="s">
        <v>522</v>
      </c>
      <c r="E82" s="100" t="s">
        <v>523</v>
      </c>
      <c r="F82" s="100" t="s">
        <v>32</v>
      </c>
      <c r="G82" s="123">
        <v>1</v>
      </c>
      <c r="H82" s="101">
        <v>1</v>
      </c>
      <c r="I82" s="43">
        <v>0</v>
      </c>
      <c r="J82" s="43">
        <v>1</v>
      </c>
      <c r="K82" s="43">
        <v>0</v>
      </c>
      <c r="L82" s="43">
        <v>0</v>
      </c>
      <c r="M82" s="102"/>
      <c r="N82" s="103">
        <v>1</v>
      </c>
      <c r="O82" s="103"/>
      <c r="P82" s="60"/>
      <c r="Q82" s="61" t="s">
        <v>263</v>
      </c>
      <c r="R82" s="104">
        <v>0</v>
      </c>
      <c r="S82" s="105" t="s">
        <v>264</v>
      </c>
      <c r="T82" s="105">
        <v>0</v>
      </c>
      <c r="U82" s="106">
        <v>0</v>
      </c>
      <c r="V82" s="62" t="s">
        <v>266</v>
      </c>
      <c r="W82" s="62" t="s">
        <v>274</v>
      </c>
      <c r="X82" s="62" t="s">
        <v>266</v>
      </c>
      <c r="Y82" s="62" t="s">
        <v>266</v>
      </c>
      <c r="Z82" s="65">
        <v>1</v>
      </c>
      <c r="AA82" s="107" t="s">
        <v>268</v>
      </c>
      <c r="AB82" s="108">
        <v>1</v>
      </c>
      <c r="AC82" s="109" t="s">
        <v>268</v>
      </c>
      <c r="AD82" s="110" t="s">
        <v>268</v>
      </c>
      <c r="AE82" s="64">
        <v>1</v>
      </c>
      <c r="AF82" s="111" t="s">
        <v>524</v>
      </c>
      <c r="AG82" s="100" t="s">
        <v>270</v>
      </c>
      <c r="AH82" s="112" t="s">
        <v>224</v>
      </c>
      <c r="AI82" t="s">
        <v>525</v>
      </c>
    </row>
    <row r="83" spans="2:35" ht="409.5" x14ac:dyDescent="0.25">
      <c r="B83" s="99" t="s">
        <v>64</v>
      </c>
      <c r="C83" s="100" t="s">
        <v>521</v>
      </c>
      <c r="D83" s="100" t="s">
        <v>526</v>
      </c>
      <c r="E83" s="100" t="s">
        <v>527</v>
      </c>
      <c r="F83" s="100" t="s">
        <v>32</v>
      </c>
      <c r="G83" s="123">
        <v>1</v>
      </c>
      <c r="H83" s="101">
        <v>1</v>
      </c>
      <c r="I83" s="43">
        <v>0.5</v>
      </c>
      <c r="J83" s="43">
        <v>0.5</v>
      </c>
      <c r="K83" s="43">
        <v>0</v>
      </c>
      <c r="L83" s="43">
        <v>0</v>
      </c>
      <c r="M83" s="102"/>
      <c r="N83" s="103">
        <v>1</v>
      </c>
      <c r="O83" s="103"/>
      <c r="P83" s="60"/>
      <c r="Q83" s="61" t="s">
        <v>263</v>
      </c>
      <c r="R83" s="104">
        <v>0</v>
      </c>
      <c r="S83" s="105" t="s">
        <v>264</v>
      </c>
      <c r="T83" s="105">
        <v>0</v>
      </c>
      <c r="U83" s="106">
        <v>0</v>
      </c>
      <c r="V83" s="62" t="s">
        <v>265</v>
      </c>
      <c r="W83" s="62" t="s">
        <v>274</v>
      </c>
      <c r="X83" s="62" t="s">
        <v>266</v>
      </c>
      <c r="Y83" s="62" t="s">
        <v>266</v>
      </c>
      <c r="Z83" s="65">
        <v>1</v>
      </c>
      <c r="AA83" s="107">
        <v>0.5</v>
      </c>
      <c r="AB83" s="108">
        <v>1</v>
      </c>
      <c r="AC83" s="109" t="s">
        <v>268</v>
      </c>
      <c r="AD83" s="110" t="s">
        <v>268</v>
      </c>
      <c r="AE83" s="64">
        <v>1</v>
      </c>
      <c r="AF83" s="111" t="s">
        <v>528</v>
      </c>
      <c r="AG83" s="100" t="s">
        <v>270</v>
      </c>
      <c r="AH83" s="112" t="s">
        <v>224</v>
      </c>
      <c r="AI83" t="s">
        <v>525</v>
      </c>
    </row>
    <row r="84" spans="2:35" ht="409.5" x14ac:dyDescent="0.25">
      <c r="B84" s="99" t="s">
        <v>64</v>
      </c>
      <c r="C84" s="100" t="s">
        <v>521</v>
      </c>
      <c r="D84" s="100" t="s">
        <v>529</v>
      </c>
      <c r="E84" s="100" t="s">
        <v>530</v>
      </c>
      <c r="F84" s="100" t="s">
        <v>32</v>
      </c>
      <c r="G84" s="123">
        <v>1</v>
      </c>
      <c r="H84" s="101">
        <v>1</v>
      </c>
      <c r="I84" s="43">
        <v>0</v>
      </c>
      <c r="J84" s="43">
        <v>1</v>
      </c>
      <c r="K84" s="43">
        <v>0</v>
      </c>
      <c r="L84" s="43">
        <v>0</v>
      </c>
      <c r="M84" s="102"/>
      <c r="N84" s="103">
        <v>1</v>
      </c>
      <c r="O84" s="103"/>
      <c r="P84" s="60"/>
      <c r="Q84" s="61" t="s">
        <v>263</v>
      </c>
      <c r="R84" s="104">
        <v>0</v>
      </c>
      <c r="S84" s="105" t="s">
        <v>264</v>
      </c>
      <c r="T84" s="105">
        <v>0</v>
      </c>
      <c r="U84" s="106">
        <v>0</v>
      </c>
      <c r="V84" s="62" t="s">
        <v>266</v>
      </c>
      <c r="W84" s="62" t="s">
        <v>274</v>
      </c>
      <c r="X84" s="62" t="s">
        <v>266</v>
      </c>
      <c r="Y84" s="62" t="s">
        <v>266</v>
      </c>
      <c r="Z84" s="65">
        <v>1</v>
      </c>
      <c r="AA84" s="107" t="s">
        <v>268</v>
      </c>
      <c r="AB84" s="108">
        <v>1</v>
      </c>
      <c r="AC84" s="109" t="s">
        <v>268</v>
      </c>
      <c r="AD84" s="110" t="s">
        <v>268</v>
      </c>
      <c r="AE84" s="64">
        <v>1</v>
      </c>
      <c r="AF84" s="111" t="s">
        <v>531</v>
      </c>
      <c r="AG84" s="100" t="s">
        <v>270</v>
      </c>
      <c r="AH84" s="112" t="s">
        <v>224</v>
      </c>
      <c r="AI84" t="s">
        <v>525</v>
      </c>
    </row>
    <row r="85" spans="2:35" ht="370.5" x14ac:dyDescent="0.25">
      <c r="B85" s="99" t="s">
        <v>532</v>
      </c>
      <c r="C85" s="100" t="s">
        <v>533</v>
      </c>
      <c r="D85" s="100" t="s">
        <v>534</v>
      </c>
      <c r="E85" s="100" t="s">
        <v>535</v>
      </c>
      <c r="F85" s="123" t="s">
        <v>72</v>
      </c>
      <c r="G85" s="124">
        <v>4</v>
      </c>
      <c r="H85" s="101">
        <v>1</v>
      </c>
      <c r="I85" s="43">
        <v>1</v>
      </c>
      <c r="J85" s="43">
        <v>1</v>
      </c>
      <c r="K85" s="43">
        <v>1</v>
      </c>
      <c r="L85" s="43">
        <v>0</v>
      </c>
      <c r="M85" s="102">
        <v>1</v>
      </c>
      <c r="N85" s="103">
        <v>1</v>
      </c>
      <c r="O85" s="103">
        <v>1</v>
      </c>
      <c r="P85" s="60">
        <v>1</v>
      </c>
      <c r="Q85" s="61" t="s">
        <v>263</v>
      </c>
      <c r="R85" s="104" t="s">
        <v>264</v>
      </c>
      <c r="S85" s="105" t="s">
        <v>264</v>
      </c>
      <c r="T85" s="105" t="s">
        <v>264</v>
      </c>
      <c r="U85" s="106" t="s">
        <v>264</v>
      </c>
      <c r="V85" s="62" t="s">
        <v>274</v>
      </c>
      <c r="W85" s="62" t="s">
        <v>274</v>
      </c>
      <c r="X85" s="62" t="s">
        <v>274</v>
      </c>
      <c r="Y85" s="62" t="s">
        <v>267</v>
      </c>
      <c r="Z85" s="65">
        <v>1</v>
      </c>
      <c r="AA85" s="107">
        <v>1</v>
      </c>
      <c r="AB85" s="108">
        <v>1</v>
      </c>
      <c r="AC85" s="109">
        <v>1</v>
      </c>
      <c r="AD85" s="110" t="s">
        <v>279</v>
      </c>
      <c r="AE85" s="64">
        <v>0.75</v>
      </c>
      <c r="AF85" s="111" t="s">
        <v>536</v>
      </c>
      <c r="AG85" s="100" t="s">
        <v>270</v>
      </c>
      <c r="AH85" s="112" t="s">
        <v>222</v>
      </c>
      <c r="AI85" t="s">
        <v>537</v>
      </c>
    </row>
    <row r="86" spans="2:35" ht="405" x14ac:dyDescent="0.25">
      <c r="B86" s="99" t="s">
        <v>532</v>
      </c>
      <c r="C86" s="100" t="s">
        <v>533</v>
      </c>
      <c r="D86" s="100" t="s">
        <v>534</v>
      </c>
      <c r="E86" s="100" t="s">
        <v>538</v>
      </c>
      <c r="F86" s="100" t="s">
        <v>32</v>
      </c>
      <c r="G86" s="123">
        <v>2</v>
      </c>
      <c r="H86" s="101">
        <v>2</v>
      </c>
      <c r="I86" s="43">
        <v>1</v>
      </c>
      <c r="J86" s="43">
        <v>0</v>
      </c>
      <c r="K86" s="43">
        <v>1</v>
      </c>
      <c r="L86" s="43">
        <v>0</v>
      </c>
      <c r="M86" s="102">
        <v>1</v>
      </c>
      <c r="N86" s="103"/>
      <c r="O86" s="103">
        <v>1</v>
      </c>
      <c r="P86" s="60"/>
      <c r="Q86" s="61" t="s">
        <v>263</v>
      </c>
      <c r="R86" s="104" t="s">
        <v>264</v>
      </c>
      <c r="S86" s="105">
        <v>0</v>
      </c>
      <c r="T86" s="105" t="s">
        <v>264</v>
      </c>
      <c r="U86" s="106">
        <v>0</v>
      </c>
      <c r="V86" s="62" t="s">
        <v>274</v>
      </c>
      <c r="W86" s="62" t="s">
        <v>266</v>
      </c>
      <c r="X86" s="62" t="s">
        <v>274</v>
      </c>
      <c r="Y86" s="62" t="s">
        <v>266</v>
      </c>
      <c r="Z86" s="65" t="s">
        <v>268</v>
      </c>
      <c r="AA86" s="107">
        <v>1</v>
      </c>
      <c r="AB86" s="108" t="s">
        <v>268</v>
      </c>
      <c r="AC86" s="109">
        <v>1</v>
      </c>
      <c r="AD86" s="110" t="s">
        <v>268</v>
      </c>
      <c r="AE86" s="64">
        <v>1</v>
      </c>
      <c r="AF86" s="111" t="s">
        <v>539</v>
      </c>
      <c r="AG86" s="100" t="s">
        <v>270</v>
      </c>
      <c r="AH86" s="112" t="s">
        <v>215</v>
      </c>
      <c r="AI86" t="s">
        <v>540</v>
      </c>
    </row>
    <row r="87" spans="2:35" ht="409.5" x14ac:dyDescent="0.25">
      <c r="B87" s="99" t="s">
        <v>532</v>
      </c>
      <c r="C87" s="100" t="s">
        <v>533</v>
      </c>
      <c r="D87" s="100" t="s">
        <v>534</v>
      </c>
      <c r="E87" s="100" t="s">
        <v>541</v>
      </c>
      <c r="F87" s="123" t="s">
        <v>32</v>
      </c>
      <c r="G87" s="124">
        <v>1</v>
      </c>
      <c r="H87" s="101">
        <v>1</v>
      </c>
      <c r="I87" s="43">
        <v>0</v>
      </c>
      <c r="J87" s="43">
        <v>0</v>
      </c>
      <c r="K87" s="43">
        <v>1</v>
      </c>
      <c r="L87" s="43">
        <v>0</v>
      </c>
      <c r="M87" s="102"/>
      <c r="N87" s="103"/>
      <c r="O87" s="103">
        <v>1</v>
      </c>
      <c r="P87" s="60"/>
      <c r="Q87" s="61" t="s">
        <v>263</v>
      </c>
      <c r="R87" s="104">
        <v>0</v>
      </c>
      <c r="S87" s="105">
        <v>0</v>
      </c>
      <c r="T87" s="105" t="s">
        <v>264</v>
      </c>
      <c r="U87" s="106">
        <v>0</v>
      </c>
      <c r="V87" s="62" t="s">
        <v>266</v>
      </c>
      <c r="W87" s="62" t="s">
        <v>266</v>
      </c>
      <c r="X87" s="62" t="s">
        <v>274</v>
      </c>
      <c r="Y87" s="62" t="s">
        <v>266</v>
      </c>
      <c r="Z87" s="65" t="s">
        <v>268</v>
      </c>
      <c r="AA87" s="107" t="s">
        <v>268</v>
      </c>
      <c r="AB87" s="108" t="s">
        <v>268</v>
      </c>
      <c r="AC87" s="109">
        <v>1</v>
      </c>
      <c r="AD87" s="110" t="s">
        <v>268</v>
      </c>
      <c r="AE87" s="64">
        <v>1</v>
      </c>
      <c r="AF87" s="111" t="s">
        <v>542</v>
      </c>
      <c r="AG87" s="100" t="s">
        <v>270</v>
      </c>
      <c r="AH87" s="112" t="s">
        <v>222</v>
      </c>
      <c r="AI87" t="s">
        <v>537</v>
      </c>
    </row>
    <row r="88" spans="2:35" ht="409.5" x14ac:dyDescent="0.25">
      <c r="B88" s="99" t="s">
        <v>532</v>
      </c>
      <c r="C88" s="100" t="s">
        <v>533</v>
      </c>
      <c r="D88" s="100" t="s">
        <v>543</v>
      </c>
      <c r="E88" s="100" t="s">
        <v>544</v>
      </c>
      <c r="F88" s="123" t="s">
        <v>72</v>
      </c>
      <c r="G88" s="124">
        <v>4</v>
      </c>
      <c r="H88" s="116">
        <v>1</v>
      </c>
      <c r="I88" s="43">
        <v>1</v>
      </c>
      <c r="J88" s="43">
        <v>1</v>
      </c>
      <c r="K88" s="43">
        <v>1</v>
      </c>
      <c r="L88" s="43">
        <v>0</v>
      </c>
      <c r="M88" s="117">
        <v>1</v>
      </c>
      <c r="N88" s="118">
        <v>1</v>
      </c>
      <c r="O88" s="118">
        <v>1</v>
      </c>
      <c r="P88" s="68">
        <v>1</v>
      </c>
      <c r="Q88" s="61" t="s">
        <v>263</v>
      </c>
      <c r="R88" s="104" t="s">
        <v>264</v>
      </c>
      <c r="S88" s="105" t="s">
        <v>264</v>
      </c>
      <c r="T88" s="105" t="s">
        <v>264</v>
      </c>
      <c r="U88" s="106" t="s">
        <v>264</v>
      </c>
      <c r="V88" s="62" t="s">
        <v>274</v>
      </c>
      <c r="W88" s="62" t="s">
        <v>274</v>
      </c>
      <c r="X88" s="62" t="s">
        <v>274</v>
      </c>
      <c r="Y88" s="62" t="s">
        <v>267</v>
      </c>
      <c r="Z88" s="65">
        <v>1</v>
      </c>
      <c r="AA88" s="107">
        <v>1</v>
      </c>
      <c r="AB88" s="108">
        <v>1</v>
      </c>
      <c r="AC88" s="109">
        <v>1</v>
      </c>
      <c r="AD88" s="110" t="s">
        <v>279</v>
      </c>
      <c r="AE88" s="64">
        <v>0.75</v>
      </c>
      <c r="AF88" s="111" t="s">
        <v>545</v>
      </c>
      <c r="AG88" s="100" t="s">
        <v>270</v>
      </c>
      <c r="AH88" s="112" t="s">
        <v>222</v>
      </c>
      <c r="AI88" t="s">
        <v>537</v>
      </c>
    </row>
    <row r="89" spans="2:35" ht="337.5" x14ac:dyDescent="0.25">
      <c r="B89" s="99" t="s">
        <v>140</v>
      </c>
      <c r="C89" s="100" t="s">
        <v>546</v>
      </c>
      <c r="D89" s="100" t="s">
        <v>547</v>
      </c>
      <c r="E89" s="100" t="s">
        <v>548</v>
      </c>
      <c r="F89" s="123" t="s">
        <v>32</v>
      </c>
      <c r="G89" s="123">
        <v>1</v>
      </c>
      <c r="H89" s="101">
        <v>1</v>
      </c>
      <c r="I89" s="43">
        <v>1</v>
      </c>
      <c r="J89" s="43">
        <v>0</v>
      </c>
      <c r="K89" s="43">
        <v>0</v>
      </c>
      <c r="L89" s="43">
        <v>0</v>
      </c>
      <c r="M89" s="102"/>
      <c r="N89" s="103">
        <v>1</v>
      </c>
      <c r="O89" s="103"/>
      <c r="P89" s="60"/>
      <c r="Q89" s="61" t="s">
        <v>263</v>
      </c>
      <c r="R89" s="104">
        <v>0</v>
      </c>
      <c r="S89" s="105" t="s">
        <v>264</v>
      </c>
      <c r="T89" s="105">
        <v>0</v>
      </c>
      <c r="U89" s="106">
        <v>0</v>
      </c>
      <c r="V89" s="62" t="s">
        <v>265</v>
      </c>
      <c r="W89" s="62" t="s">
        <v>267</v>
      </c>
      <c r="X89" s="62" t="s">
        <v>266</v>
      </c>
      <c r="Y89" s="62" t="s">
        <v>266</v>
      </c>
      <c r="Z89" s="65">
        <v>1</v>
      </c>
      <c r="AA89" s="107">
        <v>1</v>
      </c>
      <c r="AB89" s="108">
        <v>1</v>
      </c>
      <c r="AC89" s="109" t="s">
        <v>268</v>
      </c>
      <c r="AD89" s="110" t="s">
        <v>268</v>
      </c>
      <c r="AE89" s="64">
        <v>1</v>
      </c>
      <c r="AF89" s="111" t="s">
        <v>549</v>
      </c>
      <c r="AG89" s="100" t="s">
        <v>270</v>
      </c>
      <c r="AH89" s="112" t="s">
        <v>217</v>
      </c>
      <c r="AI89" t="s">
        <v>284</v>
      </c>
    </row>
    <row r="90" spans="2:35" ht="382.5" x14ac:dyDescent="0.25">
      <c r="B90" s="99" t="s">
        <v>140</v>
      </c>
      <c r="C90" s="100" t="s">
        <v>546</v>
      </c>
      <c r="D90" s="100" t="s">
        <v>550</v>
      </c>
      <c r="E90" s="100" t="s">
        <v>551</v>
      </c>
      <c r="F90" s="123" t="s">
        <v>32</v>
      </c>
      <c r="G90" s="123">
        <v>1</v>
      </c>
      <c r="H90" s="101">
        <v>1</v>
      </c>
      <c r="I90" s="43">
        <v>1</v>
      </c>
      <c r="J90" s="43">
        <v>0</v>
      </c>
      <c r="K90" s="43">
        <v>0</v>
      </c>
      <c r="L90" s="43">
        <v>0</v>
      </c>
      <c r="M90" s="102"/>
      <c r="N90" s="103">
        <v>1</v>
      </c>
      <c r="O90" s="103"/>
      <c r="P90" s="60"/>
      <c r="Q90" s="61" t="s">
        <v>263</v>
      </c>
      <c r="R90" s="104">
        <v>0</v>
      </c>
      <c r="S90" s="105" t="s">
        <v>264</v>
      </c>
      <c r="T90" s="105">
        <v>0</v>
      </c>
      <c r="U90" s="106">
        <v>0</v>
      </c>
      <c r="V90" s="62" t="s">
        <v>265</v>
      </c>
      <c r="W90" s="62" t="s">
        <v>267</v>
      </c>
      <c r="X90" s="62" t="s">
        <v>266</v>
      </c>
      <c r="Y90" s="62" t="s">
        <v>266</v>
      </c>
      <c r="Z90" s="65">
        <v>1</v>
      </c>
      <c r="AA90" s="107">
        <v>1</v>
      </c>
      <c r="AB90" s="108">
        <v>1</v>
      </c>
      <c r="AC90" s="109" t="s">
        <v>268</v>
      </c>
      <c r="AD90" s="110" t="s">
        <v>268</v>
      </c>
      <c r="AE90" s="64">
        <v>1</v>
      </c>
      <c r="AF90" s="111" t="s">
        <v>552</v>
      </c>
      <c r="AG90" s="100" t="s">
        <v>270</v>
      </c>
      <c r="AH90" s="112" t="s">
        <v>217</v>
      </c>
      <c r="AI90" t="s">
        <v>284</v>
      </c>
    </row>
    <row r="91" spans="2:35" ht="256.5" x14ac:dyDescent="0.25">
      <c r="B91" s="99" t="s">
        <v>140</v>
      </c>
      <c r="C91" s="100" t="s">
        <v>546</v>
      </c>
      <c r="D91" s="100" t="s">
        <v>553</v>
      </c>
      <c r="E91" s="100" t="s">
        <v>554</v>
      </c>
      <c r="F91" s="123" t="s">
        <v>32</v>
      </c>
      <c r="G91" s="123">
        <v>1</v>
      </c>
      <c r="H91" s="101">
        <v>1</v>
      </c>
      <c r="I91" s="43">
        <v>0.7</v>
      </c>
      <c r="J91" s="43">
        <v>0.3</v>
      </c>
      <c r="K91" s="43">
        <v>0</v>
      </c>
      <c r="L91" s="43">
        <v>0</v>
      </c>
      <c r="M91" s="102"/>
      <c r="N91" s="103">
        <v>1</v>
      </c>
      <c r="O91" s="103"/>
      <c r="P91" s="60"/>
      <c r="Q91" s="61" t="s">
        <v>263</v>
      </c>
      <c r="R91" s="104">
        <v>0</v>
      </c>
      <c r="S91" s="105" t="s">
        <v>264</v>
      </c>
      <c r="T91" s="105">
        <v>0</v>
      </c>
      <c r="U91" s="106">
        <v>0</v>
      </c>
      <c r="V91" s="62" t="s">
        <v>265</v>
      </c>
      <c r="W91" s="62" t="s">
        <v>274</v>
      </c>
      <c r="X91" s="62" t="s">
        <v>266</v>
      </c>
      <c r="Y91" s="62" t="s">
        <v>266</v>
      </c>
      <c r="Z91" s="65">
        <v>1</v>
      </c>
      <c r="AA91" s="107">
        <v>0.7</v>
      </c>
      <c r="AB91" s="108">
        <v>1</v>
      </c>
      <c r="AC91" s="109" t="s">
        <v>268</v>
      </c>
      <c r="AD91" s="110" t="s">
        <v>268</v>
      </c>
      <c r="AE91" s="64">
        <v>1</v>
      </c>
      <c r="AF91" s="111" t="s">
        <v>555</v>
      </c>
      <c r="AG91" s="100" t="s">
        <v>270</v>
      </c>
      <c r="AH91" s="112" t="s">
        <v>217</v>
      </c>
      <c r="AI91" t="s">
        <v>284</v>
      </c>
    </row>
    <row r="92" spans="2:35" ht="256.5" x14ac:dyDescent="0.25">
      <c r="B92" s="99" t="s">
        <v>140</v>
      </c>
      <c r="C92" s="100" t="s">
        <v>546</v>
      </c>
      <c r="D92" s="100" t="s">
        <v>553</v>
      </c>
      <c r="E92" s="100" t="s">
        <v>556</v>
      </c>
      <c r="F92" s="123" t="s">
        <v>32</v>
      </c>
      <c r="G92" s="123">
        <v>1</v>
      </c>
      <c r="H92" s="101">
        <v>1</v>
      </c>
      <c r="I92" s="43">
        <v>0.7</v>
      </c>
      <c r="J92" s="43">
        <v>0.3</v>
      </c>
      <c r="K92" s="43">
        <v>0</v>
      </c>
      <c r="L92" s="43">
        <v>0</v>
      </c>
      <c r="M92" s="102"/>
      <c r="N92" s="103">
        <v>1</v>
      </c>
      <c r="O92" s="103"/>
      <c r="P92" s="60"/>
      <c r="Q92" s="61" t="s">
        <v>263</v>
      </c>
      <c r="R92" s="104">
        <v>0</v>
      </c>
      <c r="S92" s="105" t="s">
        <v>264</v>
      </c>
      <c r="T92" s="105">
        <v>0</v>
      </c>
      <c r="U92" s="106">
        <v>0</v>
      </c>
      <c r="V92" s="62" t="s">
        <v>265</v>
      </c>
      <c r="W92" s="62" t="s">
        <v>274</v>
      </c>
      <c r="X92" s="62" t="s">
        <v>266</v>
      </c>
      <c r="Y92" s="62" t="s">
        <v>266</v>
      </c>
      <c r="Z92" s="65">
        <v>1</v>
      </c>
      <c r="AA92" s="107">
        <v>0.7</v>
      </c>
      <c r="AB92" s="108">
        <v>1</v>
      </c>
      <c r="AC92" s="109" t="s">
        <v>268</v>
      </c>
      <c r="AD92" s="110" t="s">
        <v>268</v>
      </c>
      <c r="AE92" s="64">
        <v>1</v>
      </c>
      <c r="AF92" s="111" t="s">
        <v>557</v>
      </c>
      <c r="AG92" s="100" t="s">
        <v>270</v>
      </c>
      <c r="AH92" s="112" t="s">
        <v>217</v>
      </c>
      <c r="AI92" t="s">
        <v>284</v>
      </c>
    </row>
    <row r="93" spans="2:35" ht="326.25" x14ac:dyDescent="0.25">
      <c r="B93" s="99" t="s">
        <v>140</v>
      </c>
      <c r="C93" s="100" t="s">
        <v>546</v>
      </c>
      <c r="D93" s="100" t="s">
        <v>558</v>
      </c>
      <c r="E93" s="100" t="s">
        <v>559</v>
      </c>
      <c r="F93" s="123" t="s">
        <v>32</v>
      </c>
      <c r="G93" s="123">
        <v>1</v>
      </c>
      <c r="H93" s="101">
        <v>1</v>
      </c>
      <c r="I93" s="66">
        <v>0.9</v>
      </c>
      <c r="J93" s="43">
        <v>0</v>
      </c>
      <c r="K93" s="66">
        <v>0.1</v>
      </c>
      <c r="L93" s="43">
        <v>0</v>
      </c>
      <c r="M93" s="102"/>
      <c r="N93" s="103"/>
      <c r="O93" s="103">
        <v>1</v>
      </c>
      <c r="P93" s="60"/>
      <c r="Q93" s="61" t="s">
        <v>263</v>
      </c>
      <c r="R93" s="104">
        <v>0</v>
      </c>
      <c r="S93" s="105">
        <v>0</v>
      </c>
      <c r="T93" s="105" t="s">
        <v>264</v>
      </c>
      <c r="U93" s="106">
        <v>0</v>
      </c>
      <c r="V93" s="62" t="s">
        <v>265</v>
      </c>
      <c r="W93" s="62" t="s">
        <v>266</v>
      </c>
      <c r="X93" s="62" t="s">
        <v>274</v>
      </c>
      <c r="Y93" s="62" t="s">
        <v>266</v>
      </c>
      <c r="Z93" s="65">
        <v>0</v>
      </c>
      <c r="AA93" s="127"/>
      <c r="AB93" s="128"/>
      <c r="AC93" s="109">
        <v>1</v>
      </c>
      <c r="AD93" s="110" t="s">
        <v>268</v>
      </c>
      <c r="AE93" s="64">
        <v>1</v>
      </c>
      <c r="AF93" s="111" t="s">
        <v>560</v>
      </c>
      <c r="AG93" s="100" t="s">
        <v>270</v>
      </c>
      <c r="AH93" s="112" t="s">
        <v>217</v>
      </c>
      <c r="AI93" t="s">
        <v>284</v>
      </c>
    </row>
    <row r="94" spans="2:35" ht="409.5" x14ac:dyDescent="0.25">
      <c r="B94" s="99" t="s">
        <v>140</v>
      </c>
      <c r="C94" s="100" t="s">
        <v>546</v>
      </c>
      <c r="D94" s="100" t="s">
        <v>561</v>
      </c>
      <c r="E94" s="100" t="s">
        <v>562</v>
      </c>
      <c r="F94" s="123" t="s">
        <v>32</v>
      </c>
      <c r="G94" s="123">
        <v>1</v>
      </c>
      <c r="H94" s="101">
        <v>1</v>
      </c>
      <c r="I94" s="43">
        <v>1</v>
      </c>
      <c r="J94" s="43">
        <v>0</v>
      </c>
      <c r="K94" s="43">
        <v>0</v>
      </c>
      <c r="L94" s="43">
        <v>0</v>
      </c>
      <c r="M94" s="102"/>
      <c r="N94" s="103">
        <v>1</v>
      </c>
      <c r="O94" s="103"/>
      <c r="P94" s="60"/>
      <c r="Q94" s="61" t="s">
        <v>263</v>
      </c>
      <c r="R94" s="104">
        <v>0</v>
      </c>
      <c r="S94" s="105" t="s">
        <v>264</v>
      </c>
      <c r="T94" s="105">
        <v>0</v>
      </c>
      <c r="U94" s="106">
        <v>0</v>
      </c>
      <c r="V94" s="62" t="s">
        <v>265</v>
      </c>
      <c r="W94" s="62" t="s">
        <v>267</v>
      </c>
      <c r="X94" s="62" t="s">
        <v>266</v>
      </c>
      <c r="Y94" s="62" t="s">
        <v>266</v>
      </c>
      <c r="Z94" s="65">
        <v>1</v>
      </c>
      <c r="AA94" s="107">
        <v>1</v>
      </c>
      <c r="AB94" s="108">
        <v>1</v>
      </c>
      <c r="AC94" s="109" t="s">
        <v>268</v>
      </c>
      <c r="AD94" s="110" t="s">
        <v>268</v>
      </c>
      <c r="AE94" s="64">
        <v>1</v>
      </c>
      <c r="AF94" s="111" t="s">
        <v>563</v>
      </c>
      <c r="AG94" s="100" t="s">
        <v>270</v>
      </c>
      <c r="AH94" s="112" t="s">
        <v>217</v>
      </c>
      <c r="AI94" t="s">
        <v>284</v>
      </c>
    </row>
    <row r="95" spans="2:35" ht="292.5" x14ac:dyDescent="0.25">
      <c r="B95" s="99" t="s">
        <v>140</v>
      </c>
      <c r="C95" s="100" t="s">
        <v>546</v>
      </c>
      <c r="D95" s="100" t="s">
        <v>564</v>
      </c>
      <c r="E95" s="100" t="s">
        <v>565</v>
      </c>
      <c r="F95" s="123" t="s">
        <v>32</v>
      </c>
      <c r="G95" s="123">
        <v>1</v>
      </c>
      <c r="H95" s="101">
        <v>1</v>
      </c>
      <c r="I95" s="43">
        <v>1</v>
      </c>
      <c r="J95" s="43">
        <v>0</v>
      </c>
      <c r="K95" s="43">
        <v>0</v>
      </c>
      <c r="L95" s="43">
        <v>0</v>
      </c>
      <c r="M95" s="102"/>
      <c r="N95" s="103">
        <v>1</v>
      </c>
      <c r="O95" s="103"/>
      <c r="P95" s="60"/>
      <c r="Q95" s="61" t="s">
        <v>263</v>
      </c>
      <c r="R95" s="104">
        <v>0</v>
      </c>
      <c r="S95" s="105" t="s">
        <v>264</v>
      </c>
      <c r="T95" s="105">
        <v>0</v>
      </c>
      <c r="U95" s="106">
        <v>0</v>
      </c>
      <c r="V95" s="62" t="s">
        <v>265</v>
      </c>
      <c r="W95" s="62" t="s">
        <v>267</v>
      </c>
      <c r="X95" s="62" t="s">
        <v>266</v>
      </c>
      <c r="Y95" s="62" t="s">
        <v>266</v>
      </c>
      <c r="Z95" s="65">
        <v>1</v>
      </c>
      <c r="AA95" s="107">
        <v>1</v>
      </c>
      <c r="AB95" s="108">
        <v>1</v>
      </c>
      <c r="AC95" s="109" t="s">
        <v>268</v>
      </c>
      <c r="AD95" s="110" t="s">
        <v>268</v>
      </c>
      <c r="AE95" s="64">
        <v>1</v>
      </c>
      <c r="AF95" s="111" t="s">
        <v>566</v>
      </c>
      <c r="AG95" s="100" t="s">
        <v>270</v>
      </c>
      <c r="AH95" s="112" t="s">
        <v>217</v>
      </c>
      <c r="AI95" t="s">
        <v>284</v>
      </c>
    </row>
    <row r="96" spans="2:35" ht="409.5" x14ac:dyDescent="0.25">
      <c r="B96" s="99" t="s">
        <v>140</v>
      </c>
      <c r="C96" s="100" t="s">
        <v>546</v>
      </c>
      <c r="D96" s="100" t="s">
        <v>567</v>
      </c>
      <c r="E96" s="100" t="s">
        <v>568</v>
      </c>
      <c r="F96" s="123" t="s">
        <v>32</v>
      </c>
      <c r="G96" s="123">
        <v>1</v>
      </c>
      <c r="H96" s="101">
        <v>2</v>
      </c>
      <c r="I96" s="43">
        <v>2</v>
      </c>
      <c r="J96" s="43">
        <v>0</v>
      </c>
      <c r="K96" s="43">
        <v>0</v>
      </c>
      <c r="L96" s="43">
        <v>0</v>
      </c>
      <c r="M96" s="102"/>
      <c r="N96" s="103">
        <v>2</v>
      </c>
      <c r="O96" s="103"/>
      <c r="P96" s="60"/>
      <c r="Q96" s="61" t="s">
        <v>263</v>
      </c>
      <c r="R96" s="104">
        <v>0</v>
      </c>
      <c r="S96" s="105" t="s">
        <v>264</v>
      </c>
      <c r="T96" s="105">
        <v>0</v>
      </c>
      <c r="U96" s="106">
        <v>0</v>
      </c>
      <c r="V96" s="62" t="s">
        <v>265</v>
      </c>
      <c r="W96" s="62" t="s">
        <v>267</v>
      </c>
      <c r="X96" s="62" t="s">
        <v>266</v>
      </c>
      <c r="Y96" s="62" t="s">
        <v>266</v>
      </c>
      <c r="Z96" s="65">
        <v>1</v>
      </c>
      <c r="AA96" s="107">
        <v>1</v>
      </c>
      <c r="AB96" s="108">
        <v>1</v>
      </c>
      <c r="AC96" s="109" t="s">
        <v>268</v>
      </c>
      <c r="AD96" s="110" t="s">
        <v>268</v>
      </c>
      <c r="AE96" s="64">
        <v>1</v>
      </c>
      <c r="AF96" s="111" t="s">
        <v>569</v>
      </c>
      <c r="AG96" s="100" t="s">
        <v>270</v>
      </c>
      <c r="AH96" s="112" t="s">
        <v>217</v>
      </c>
      <c r="AI96" t="s">
        <v>284</v>
      </c>
    </row>
    <row r="97" spans="2:35" ht="409.5" x14ac:dyDescent="0.25">
      <c r="B97" s="99" t="s">
        <v>140</v>
      </c>
      <c r="C97" s="100" t="s">
        <v>546</v>
      </c>
      <c r="D97" s="100" t="s">
        <v>570</v>
      </c>
      <c r="E97" s="100" t="s">
        <v>571</v>
      </c>
      <c r="F97" s="123" t="s">
        <v>32</v>
      </c>
      <c r="G97" s="123">
        <v>1</v>
      </c>
      <c r="H97" s="101">
        <v>1</v>
      </c>
      <c r="I97" s="66">
        <v>0.3</v>
      </c>
      <c r="J97" s="43">
        <v>0</v>
      </c>
      <c r="K97" s="66">
        <v>0.6</v>
      </c>
      <c r="L97" s="43">
        <v>0</v>
      </c>
      <c r="M97" s="102"/>
      <c r="N97" s="103"/>
      <c r="O97" s="103">
        <v>1</v>
      </c>
      <c r="P97" s="60"/>
      <c r="Q97" s="61" t="s">
        <v>263</v>
      </c>
      <c r="R97" s="104">
        <v>0</v>
      </c>
      <c r="S97" s="105">
        <v>0</v>
      </c>
      <c r="T97" s="105" t="s">
        <v>264</v>
      </c>
      <c r="U97" s="106">
        <v>0</v>
      </c>
      <c r="V97" s="62" t="s">
        <v>265</v>
      </c>
      <c r="W97" s="62" t="s">
        <v>266</v>
      </c>
      <c r="X97" s="62" t="s">
        <v>274</v>
      </c>
      <c r="Y97" s="62" t="s">
        <v>266</v>
      </c>
      <c r="Z97" s="65">
        <v>0</v>
      </c>
      <c r="AA97" s="127"/>
      <c r="AB97" s="128"/>
      <c r="AC97" s="109">
        <v>0.9</v>
      </c>
      <c r="AD97" s="110" t="s">
        <v>268</v>
      </c>
      <c r="AE97" s="64">
        <v>0.89999999999999991</v>
      </c>
      <c r="AF97" s="111" t="s">
        <v>572</v>
      </c>
      <c r="AG97" s="100" t="s">
        <v>270</v>
      </c>
      <c r="AH97" s="112" t="s">
        <v>217</v>
      </c>
      <c r="AI97" t="s">
        <v>284</v>
      </c>
    </row>
    <row r="98" spans="2:35" ht="409.5" x14ac:dyDescent="0.25">
      <c r="B98" s="99" t="s">
        <v>140</v>
      </c>
      <c r="C98" s="100" t="s">
        <v>573</v>
      </c>
      <c r="D98" s="100" t="s">
        <v>574</v>
      </c>
      <c r="E98" s="100" t="s">
        <v>575</v>
      </c>
      <c r="F98" s="100" t="s">
        <v>32</v>
      </c>
      <c r="G98" s="123">
        <v>2</v>
      </c>
      <c r="H98" s="101">
        <v>1</v>
      </c>
      <c r="I98" s="66">
        <v>0.5</v>
      </c>
      <c r="J98" s="66">
        <v>0.3</v>
      </c>
      <c r="K98" s="43">
        <v>0.2</v>
      </c>
      <c r="L98" s="43">
        <v>0</v>
      </c>
      <c r="M98" s="102"/>
      <c r="N98" s="103">
        <v>0.8</v>
      </c>
      <c r="O98" s="103">
        <v>0.2</v>
      </c>
      <c r="P98" s="60"/>
      <c r="Q98" s="61" t="s">
        <v>263</v>
      </c>
      <c r="R98" s="104">
        <v>0</v>
      </c>
      <c r="S98" s="105" t="s">
        <v>264</v>
      </c>
      <c r="T98" s="105" t="s">
        <v>264</v>
      </c>
      <c r="U98" s="106">
        <v>0</v>
      </c>
      <c r="V98" s="62" t="s">
        <v>265</v>
      </c>
      <c r="W98" s="62" t="s">
        <v>274</v>
      </c>
      <c r="X98" s="62" t="s">
        <v>274</v>
      </c>
      <c r="Y98" s="62" t="s">
        <v>266</v>
      </c>
      <c r="Z98" s="65">
        <v>0.875</v>
      </c>
      <c r="AA98" s="107">
        <v>0.5</v>
      </c>
      <c r="AB98" s="108">
        <v>1</v>
      </c>
      <c r="AC98" s="109">
        <v>1</v>
      </c>
      <c r="AD98" s="110" t="s">
        <v>268</v>
      </c>
      <c r="AE98" s="64">
        <v>1</v>
      </c>
      <c r="AF98" s="111" t="s">
        <v>576</v>
      </c>
      <c r="AG98" s="100" t="s">
        <v>270</v>
      </c>
      <c r="AH98" s="112" t="s">
        <v>224</v>
      </c>
      <c r="AI98" t="s">
        <v>577</v>
      </c>
    </row>
    <row r="99" spans="2:35" ht="399" x14ac:dyDescent="0.25">
      <c r="B99" s="99" t="s">
        <v>140</v>
      </c>
      <c r="C99" s="100" t="s">
        <v>573</v>
      </c>
      <c r="D99" s="100" t="s">
        <v>578</v>
      </c>
      <c r="E99" s="100" t="s">
        <v>579</v>
      </c>
      <c r="F99" s="100" t="s">
        <v>72</v>
      </c>
      <c r="G99" s="123">
        <v>4</v>
      </c>
      <c r="H99" s="116">
        <v>1</v>
      </c>
      <c r="I99" s="43">
        <v>1</v>
      </c>
      <c r="J99" s="43">
        <v>1</v>
      </c>
      <c r="K99" s="43">
        <v>1</v>
      </c>
      <c r="L99" s="43">
        <v>0</v>
      </c>
      <c r="M99" s="129">
        <v>1</v>
      </c>
      <c r="N99" s="126">
        <v>1</v>
      </c>
      <c r="O99" s="126">
        <v>1</v>
      </c>
      <c r="P99" s="73">
        <v>1</v>
      </c>
      <c r="Q99" s="61" t="s">
        <v>263</v>
      </c>
      <c r="R99" s="104" t="s">
        <v>264</v>
      </c>
      <c r="S99" s="105" t="s">
        <v>264</v>
      </c>
      <c r="T99" s="105" t="s">
        <v>264</v>
      </c>
      <c r="U99" s="106" t="s">
        <v>264</v>
      </c>
      <c r="V99" s="62" t="s">
        <v>274</v>
      </c>
      <c r="W99" s="62" t="s">
        <v>274</v>
      </c>
      <c r="X99" s="62" t="s">
        <v>274</v>
      </c>
      <c r="Y99" s="62" t="s">
        <v>267</v>
      </c>
      <c r="Z99" s="65">
        <v>1</v>
      </c>
      <c r="AA99" s="107">
        <v>1</v>
      </c>
      <c r="AB99" s="108">
        <v>1</v>
      </c>
      <c r="AC99" s="109">
        <v>1</v>
      </c>
      <c r="AD99" s="110" t="s">
        <v>279</v>
      </c>
      <c r="AE99" s="64">
        <v>0.75</v>
      </c>
      <c r="AF99" s="111" t="s">
        <v>580</v>
      </c>
      <c r="AG99" s="100" t="s">
        <v>270</v>
      </c>
      <c r="AH99" s="112" t="s">
        <v>216</v>
      </c>
      <c r="AI99" t="s">
        <v>581</v>
      </c>
    </row>
    <row r="100" spans="2:35" ht="409.5" x14ac:dyDescent="0.25">
      <c r="B100" s="99" t="s">
        <v>140</v>
      </c>
      <c r="C100" s="100" t="s">
        <v>573</v>
      </c>
      <c r="D100" s="100" t="s">
        <v>582</v>
      </c>
      <c r="E100" s="100" t="s">
        <v>583</v>
      </c>
      <c r="F100" s="100" t="s">
        <v>72</v>
      </c>
      <c r="G100" s="123">
        <v>4</v>
      </c>
      <c r="H100" s="116">
        <v>1</v>
      </c>
      <c r="I100" s="67">
        <v>1</v>
      </c>
      <c r="J100" s="67">
        <v>1</v>
      </c>
      <c r="K100" s="67">
        <v>1</v>
      </c>
      <c r="L100" s="67">
        <v>0</v>
      </c>
      <c r="M100" s="117">
        <v>1</v>
      </c>
      <c r="N100" s="118">
        <v>1</v>
      </c>
      <c r="O100" s="118">
        <v>1</v>
      </c>
      <c r="P100" s="68">
        <v>1</v>
      </c>
      <c r="Q100" s="61" t="s">
        <v>263</v>
      </c>
      <c r="R100" s="104" t="s">
        <v>264</v>
      </c>
      <c r="S100" s="105" t="s">
        <v>264</v>
      </c>
      <c r="T100" s="105" t="s">
        <v>264</v>
      </c>
      <c r="U100" s="106" t="s">
        <v>264</v>
      </c>
      <c r="V100" s="62" t="s">
        <v>274</v>
      </c>
      <c r="W100" s="62" t="s">
        <v>274</v>
      </c>
      <c r="X100" s="62" t="s">
        <v>274</v>
      </c>
      <c r="Y100" s="62" t="s">
        <v>267</v>
      </c>
      <c r="Z100" s="65">
        <v>1</v>
      </c>
      <c r="AA100" s="107">
        <v>1</v>
      </c>
      <c r="AB100" s="108">
        <v>1</v>
      </c>
      <c r="AC100" s="109">
        <v>1</v>
      </c>
      <c r="AD100" s="110" t="s">
        <v>279</v>
      </c>
      <c r="AE100" s="64">
        <v>0.75</v>
      </c>
      <c r="AF100" s="111" t="s">
        <v>584</v>
      </c>
      <c r="AG100" s="100" t="s">
        <v>270</v>
      </c>
      <c r="AH100" s="112" t="s">
        <v>214</v>
      </c>
      <c r="AI100" t="s">
        <v>344</v>
      </c>
    </row>
    <row r="101" spans="2:35" ht="360" x14ac:dyDescent="0.25">
      <c r="B101" s="99" t="s">
        <v>140</v>
      </c>
      <c r="C101" s="100" t="s">
        <v>573</v>
      </c>
      <c r="D101" s="100" t="s">
        <v>585</v>
      </c>
      <c r="E101" s="100" t="s">
        <v>586</v>
      </c>
      <c r="F101" s="100" t="s">
        <v>32</v>
      </c>
      <c r="G101" s="123">
        <v>3</v>
      </c>
      <c r="H101" s="101">
        <v>10</v>
      </c>
      <c r="I101" s="43">
        <v>0</v>
      </c>
      <c r="J101" s="43">
        <v>3</v>
      </c>
      <c r="K101" s="43">
        <v>11</v>
      </c>
      <c r="L101" s="43">
        <v>0</v>
      </c>
      <c r="M101" s="102"/>
      <c r="N101" s="103">
        <v>4</v>
      </c>
      <c r="O101" s="103">
        <v>3</v>
      </c>
      <c r="P101" s="60">
        <v>3</v>
      </c>
      <c r="Q101" s="61" t="s">
        <v>263</v>
      </c>
      <c r="R101" s="104">
        <v>0</v>
      </c>
      <c r="S101" s="105" t="s">
        <v>264</v>
      </c>
      <c r="T101" s="105" t="s">
        <v>264</v>
      </c>
      <c r="U101" s="106" t="s">
        <v>264</v>
      </c>
      <c r="V101" s="62" t="s">
        <v>266</v>
      </c>
      <c r="W101" s="62" t="s">
        <v>274</v>
      </c>
      <c r="X101" s="62" t="s">
        <v>274</v>
      </c>
      <c r="Y101" s="62" t="s">
        <v>267</v>
      </c>
      <c r="Z101" s="65">
        <v>0.75</v>
      </c>
      <c r="AA101" s="107" t="s">
        <v>268</v>
      </c>
      <c r="AB101" s="108">
        <v>0.75</v>
      </c>
      <c r="AC101" s="109" t="s">
        <v>299</v>
      </c>
      <c r="AD101" s="110" t="s">
        <v>279</v>
      </c>
      <c r="AE101" s="64" t="s">
        <v>299</v>
      </c>
      <c r="AF101" s="111" t="s">
        <v>587</v>
      </c>
      <c r="AG101" s="100" t="s">
        <v>270</v>
      </c>
      <c r="AH101" s="112" t="s">
        <v>224</v>
      </c>
      <c r="AI101" t="s">
        <v>588</v>
      </c>
    </row>
    <row r="102" spans="2:35" ht="409.5" x14ac:dyDescent="0.25">
      <c r="B102" s="99" t="s">
        <v>140</v>
      </c>
      <c r="C102" s="100" t="s">
        <v>573</v>
      </c>
      <c r="D102" s="100" t="s">
        <v>589</v>
      </c>
      <c r="E102" s="100" t="s">
        <v>590</v>
      </c>
      <c r="F102" s="100" t="s">
        <v>32</v>
      </c>
      <c r="G102" s="123">
        <v>4</v>
      </c>
      <c r="H102" s="101">
        <v>4</v>
      </c>
      <c r="I102" s="43">
        <v>4</v>
      </c>
      <c r="J102" s="43">
        <v>0</v>
      </c>
      <c r="K102" s="43">
        <v>0</v>
      </c>
      <c r="L102" s="43">
        <v>0</v>
      </c>
      <c r="M102" s="102">
        <v>1</v>
      </c>
      <c r="N102" s="103">
        <v>1</v>
      </c>
      <c r="O102" s="103">
        <v>1</v>
      </c>
      <c r="P102" s="60">
        <v>1</v>
      </c>
      <c r="Q102" s="61" t="s">
        <v>263</v>
      </c>
      <c r="R102" s="104" t="s">
        <v>264</v>
      </c>
      <c r="S102" s="105" t="s">
        <v>264</v>
      </c>
      <c r="T102" s="105" t="s">
        <v>264</v>
      </c>
      <c r="U102" s="106" t="s">
        <v>264</v>
      </c>
      <c r="V102" s="62" t="s">
        <v>274</v>
      </c>
      <c r="W102" s="62" t="s">
        <v>267</v>
      </c>
      <c r="X102" s="62" t="s">
        <v>267</v>
      </c>
      <c r="Y102" s="62" t="s">
        <v>267</v>
      </c>
      <c r="Z102" s="65" t="s">
        <v>279</v>
      </c>
      <c r="AA102" s="107" t="s">
        <v>299</v>
      </c>
      <c r="AB102" s="108">
        <v>1</v>
      </c>
      <c r="AC102" s="109">
        <v>1</v>
      </c>
      <c r="AD102" s="110" t="s">
        <v>279</v>
      </c>
      <c r="AE102" s="64">
        <v>1</v>
      </c>
      <c r="AF102" s="111" t="s">
        <v>591</v>
      </c>
      <c r="AG102" s="100" t="s">
        <v>270</v>
      </c>
      <c r="AH102" s="112" t="s">
        <v>224</v>
      </c>
      <c r="AI102" t="s">
        <v>588</v>
      </c>
    </row>
    <row r="103" spans="2:35" ht="409.5" x14ac:dyDescent="0.25">
      <c r="B103" s="99" t="s">
        <v>140</v>
      </c>
      <c r="C103" s="100" t="s">
        <v>573</v>
      </c>
      <c r="D103" s="100" t="s">
        <v>589</v>
      </c>
      <c r="E103" s="100" t="s">
        <v>592</v>
      </c>
      <c r="F103" s="100" t="s">
        <v>32</v>
      </c>
      <c r="G103" s="123">
        <v>1</v>
      </c>
      <c r="H103" s="101">
        <v>1</v>
      </c>
      <c r="I103" s="43">
        <v>0</v>
      </c>
      <c r="J103" s="43">
        <v>0</v>
      </c>
      <c r="K103" s="43">
        <v>1</v>
      </c>
      <c r="L103" s="43">
        <v>0</v>
      </c>
      <c r="M103" s="102"/>
      <c r="N103" s="103"/>
      <c r="O103" s="103">
        <v>1</v>
      </c>
      <c r="P103" s="60"/>
      <c r="Q103" s="61" t="s">
        <v>263</v>
      </c>
      <c r="R103" s="104">
        <v>0</v>
      </c>
      <c r="S103" s="105">
        <v>0</v>
      </c>
      <c r="T103" s="105" t="s">
        <v>264</v>
      </c>
      <c r="U103" s="106">
        <v>0</v>
      </c>
      <c r="V103" s="62" t="s">
        <v>266</v>
      </c>
      <c r="W103" s="62" t="s">
        <v>266</v>
      </c>
      <c r="X103" s="62" t="s">
        <v>274</v>
      </c>
      <c r="Y103" s="62" t="s">
        <v>266</v>
      </c>
      <c r="Z103" s="65" t="s">
        <v>268</v>
      </c>
      <c r="AA103" s="107" t="s">
        <v>268</v>
      </c>
      <c r="AB103" s="108" t="s">
        <v>268</v>
      </c>
      <c r="AC103" s="109">
        <v>1</v>
      </c>
      <c r="AD103" s="110" t="s">
        <v>268</v>
      </c>
      <c r="AE103" s="64">
        <v>1</v>
      </c>
      <c r="AF103" s="111" t="s">
        <v>593</v>
      </c>
      <c r="AG103" s="100" t="s">
        <v>270</v>
      </c>
      <c r="AH103" s="112" t="s">
        <v>224</v>
      </c>
      <c r="AI103" t="s">
        <v>588</v>
      </c>
    </row>
    <row r="104" spans="2:35" ht="409.5" x14ac:dyDescent="0.25">
      <c r="B104" s="99" t="s">
        <v>140</v>
      </c>
      <c r="C104" s="100" t="s">
        <v>573</v>
      </c>
      <c r="D104" s="100" t="s">
        <v>594</v>
      </c>
      <c r="E104" s="100" t="s">
        <v>595</v>
      </c>
      <c r="F104" s="100" t="s">
        <v>32</v>
      </c>
      <c r="G104" s="123">
        <v>1</v>
      </c>
      <c r="H104" s="101">
        <v>1</v>
      </c>
      <c r="I104" s="43">
        <v>1</v>
      </c>
      <c r="J104" s="43">
        <v>0</v>
      </c>
      <c r="K104" s="43">
        <v>0</v>
      </c>
      <c r="L104" s="43">
        <v>0</v>
      </c>
      <c r="M104" s="102">
        <v>1</v>
      </c>
      <c r="N104" s="103"/>
      <c r="O104" s="103"/>
      <c r="P104" s="60"/>
      <c r="Q104" s="61" t="s">
        <v>263</v>
      </c>
      <c r="R104" s="104" t="s">
        <v>264</v>
      </c>
      <c r="S104" s="105">
        <v>0</v>
      </c>
      <c r="T104" s="105">
        <v>0</v>
      </c>
      <c r="U104" s="106">
        <v>0</v>
      </c>
      <c r="V104" s="62" t="s">
        <v>274</v>
      </c>
      <c r="W104" s="62" t="s">
        <v>266</v>
      </c>
      <c r="X104" s="62" t="s">
        <v>266</v>
      </c>
      <c r="Y104" s="62" t="s">
        <v>266</v>
      </c>
      <c r="Z104" s="65" t="s">
        <v>268</v>
      </c>
      <c r="AA104" s="107">
        <v>1</v>
      </c>
      <c r="AB104" s="108" t="s">
        <v>268</v>
      </c>
      <c r="AC104" s="109"/>
      <c r="AD104" s="110" t="s">
        <v>268</v>
      </c>
      <c r="AE104" s="64">
        <v>1</v>
      </c>
      <c r="AF104" s="111" t="s">
        <v>596</v>
      </c>
      <c r="AG104" s="100" t="s">
        <v>270</v>
      </c>
      <c r="AH104" s="112" t="s">
        <v>224</v>
      </c>
      <c r="AI104" t="s">
        <v>588</v>
      </c>
    </row>
    <row r="105" spans="2:35" ht="409.5" x14ac:dyDescent="0.25">
      <c r="B105" s="99" t="s">
        <v>140</v>
      </c>
      <c r="C105" s="100" t="s">
        <v>573</v>
      </c>
      <c r="D105" s="100" t="s">
        <v>597</v>
      </c>
      <c r="E105" s="100" t="s">
        <v>598</v>
      </c>
      <c r="F105" s="100" t="s">
        <v>32</v>
      </c>
      <c r="G105" s="123">
        <v>3</v>
      </c>
      <c r="H105" s="101">
        <v>10</v>
      </c>
      <c r="I105" s="43">
        <v>10</v>
      </c>
      <c r="J105" s="43">
        <v>0</v>
      </c>
      <c r="K105" s="43">
        <v>1</v>
      </c>
      <c r="L105" s="43">
        <v>0</v>
      </c>
      <c r="M105" s="130"/>
      <c r="N105" s="131">
        <v>4</v>
      </c>
      <c r="O105" s="131">
        <v>3</v>
      </c>
      <c r="P105" s="74">
        <v>3</v>
      </c>
      <c r="Q105" s="61" t="s">
        <v>263</v>
      </c>
      <c r="R105" s="104">
        <v>0</v>
      </c>
      <c r="S105" s="105" t="s">
        <v>264</v>
      </c>
      <c r="T105" s="105" t="s">
        <v>264</v>
      </c>
      <c r="U105" s="106" t="s">
        <v>264</v>
      </c>
      <c r="V105" s="62" t="s">
        <v>265</v>
      </c>
      <c r="W105" s="62" t="s">
        <v>267</v>
      </c>
      <c r="X105" s="62" t="s">
        <v>274</v>
      </c>
      <c r="Y105" s="62" t="s">
        <v>267</v>
      </c>
      <c r="Z105" s="65">
        <v>1</v>
      </c>
      <c r="AA105" s="107">
        <v>1</v>
      </c>
      <c r="AB105" s="108">
        <v>1</v>
      </c>
      <c r="AC105" s="109">
        <v>1</v>
      </c>
      <c r="AD105" s="110" t="s">
        <v>279</v>
      </c>
      <c r="AE105" s="64" t="s">
        <v>299</v>
      </c>
      <c r="AF105" s="111" t="s">
        <v>599</v>
      </c>
      <c r="AG105" s="100" t="s">
        <v>270</v>
      </c>
      <c r="AH105" s="112" t="s">
        <v>224</v>
      </c>
      <c r="AI105" t="s">
        <v>588</v>
      </c>
    </row>
    <row r="106" spans="2:35" ht="285" x14ac:dyDescent="0.25">
      <c r="B106" s="99" t="s">
        <v>140</v>
      </c>
      <c r="C106" s="100" t="s">
        <v>573</v>
      </c>
      <c r="D106" s="100" t="s">
        <v>600</v>
      </c>
      <c r="E106" s="100" t="s">
        <v>601</v>
      </c>
      <c r="F106" s="100" t="s">
        <v>32</v>
      </c>
      <c r="G106" s="123">
        <v>1</v>
      </c>
      <c r="H106" s="101">
        <v>1</v>
      </c>
      <c r="I106" s="43">
        <v>1</v>
      </c>
      <c r="J106" s="43">
        <v>0</v>
      </c>
      <c r="K106" s="43">
        <v>0</v>
      </c>
      <c r="L106" s="43">
        <v>0</v>
      </c>
      <c r="M106" s="130">
        <v>1</v>
      </c>
      <c r="N106" s="131"/>
      <c r="O106" s="131"/>
      <c r="P106" s="74"/>
      <c r="Q106" s="61" t="s">
        <v>263</v>
      </c>
      <c r="R106" s="104" t="s">
        <v>264</v>
      </c>
      <c r="S106" s="105">
        <v>0</v>
      </c>
      <c r="T106" s="105">
        <v>0</v>
      </c>
      <c r="U106" s="106">
        <v>0</v>
      </c>
      <c r="V106" s="62" t="s">
        <v>274</v>
      </c>
      <c r="W106" s="62" t="s">
        <v>266</v>
      </c>
      <c r="X106" s="62" t="s">
        <v>266</v>
      </c>
      <c r="Y106" s="62" t="s">
        <v>266</v>
      </c>
      <c r="Z106" s="65" t="s">
        <v>268</v>
      </c>
      <c r="AA106" s="107">
        <v>1</v>
      </c>
      <c r="AB106" s="108" t="s">
        <v>268</v>
      </c>
      <c r="AC106" s="109"/>
      <c r="AD106" s="110" t="s">
        <v>268</v>
      </c>
      <c r="AE106" s="64">
        <v>1</v>
      </c>
      <c r="AF106" s="111" t="s">
        <v>602</v>
      </c>
      <c r="AG106" s="100" t="s">
        <v>270</v>
      </c>
      <c r="AH106" s="112" t="s">
        <v>224</v>
      </c>
      <c r="AI106" t="s">
        <v>588</v>
      </c>
    </row>
    <row r="107" spans="2:35" ht="303.75" x14ac:dyDescent="0.25">
      <c r="B107" s="99" t="s">
        <v>140</v>
      </c>
      <c r="C107" s="100" t="s">
        <v>573</v>
      </c>
      <c r="D107" s="100" t="s">
        <v>603</v>
      </c>
      <c r="E107" s="100" t="s">
        <v>604</v>
      </c>
      <c r="F107" s="100" t="s">
        <v>32</v>
      </c>
      <c r="G107" s="123">
        <v>2</v>
      </c>
      <c r="H107" s="101">
        <v>2</v>
      </c>
      <c r="I107" s="43">
        <v>0</v>
      </c>
      <c r="J107" s="43">
        <v>0</v>
      </c>
      <c r="K107" s="43">
        <v>1</v>
      </c>
      <c r="L107" s="43">
        <v>0</v>
      </c>
      <c r="M107" s="130"/>
      <c r="N107" s="131"/>
      <c r="O107" s="131">
        <v>1</v>
      </c>
      <c r="P107" s="74">
        <v>1</v>
      </c>
      <c r="Q107" s="61" t="s">
        <v>263</v>
      </c>
      <c r="R107" s="104">
        <v>0</v>
      </c>
      <c r="S107" s="105">
        <v>0</v>
      </c>
      <c r="T107" s="105" t="s">
        <v>264</v>
      </c>
      <c r="U107" s="106" t="s">
        <v>264</v>
      </c>
      <c r="V107" s="62" t="s">
        <v>266</v>
      </c>
      <c r="W107" s="62" t="s">
        <v>266</v>
      </c>
      <c r="X107" s="62" t="s">
        <v>274</v>
      </c>
      <c r="Y107" s="62" t="s">
        <v>267</v>
      </c>
      <c r="Z107" s="65" t="s">
        <v>268</v>
      </c>
      <c r="AA107" s="107" t="s">
        <v>268</v>
      </c>
      <c r="AB107" s="108" t="s">
        <v>268</v>
      </c>
      <c r="AC107" s="109">
        <v>1</v>
      </c>
      <c r="AD107" s="110" t="s">
        <v>279</v>
      </c>
      <c r="AE107" s="64">
        <v>0.5</v>
      </c>
      <c r="AF107" s="111" t="s">
        <v>605</v>
      </c>
      <c r="AG107" s="100" t="s">
        <v>270</v>
      </c>
      <c r="AH107" s="112" t="s">
        <v>224</v>
      </c>
      <c r="AI107" t="s">
        <v>588</v>
      </c>
    </row>
    <row r="108" spans="2:35" ht="270" x14ac:dyDescent="0.25">
      <c r="B108" s="99" t="s">
        <v>140</v>
      </c>
      <c r="C108" s="100" t="s">
        <v>573</v>
      </c>
      <c r="D108" s="100" t="s">
        <v>606</v>
      </c>
      <c r="E108" s="100" t="s">
        <v>607</v>
      </c>
      <c r="F108" s="100" t="s">
        <v>32</v>
      </c>
      <c r="G108" s="123">
        <v>1</v>
      </c>
      <c r="H108" s="101">
        <v>1</v>
      </c>
      <c r="I108" s="43">
        <v>0</v>
      </c>
      <c r="J108" s="43">
        <v>0</v>
      </c>
      <c r="K108" s="69">
        <v>0.2</v>
      </c>
      <c r="L108" s="43">
        <v>0</v>
      </c>
      <c r="M108" s="130"/>
      <c r="N108" s="131"/>
      <c r="O108" s="131"/>
      <c r="P108" s="74">
        <v>1</v>
      </c>
      <c r="Q108" s="61" t="s">
        <v>263</v>
      </c>
      <c r="R108" s="104">
        <v>0</v>
      </c>
      <c r="S108" s="105">
        <v>0</v>
      </c>
      <c r="T108" s="105">
        <v>0</v>
      </c>
      <c r="U108" s="106" t="s">
        <v>264</v>
      </c>
      <c r="V108" s="62" t="s">
        <v>266</v>
      </c>
      <c r="W108" s="62" t="s">
        <v>266</v>
      </c>
      <c r="X108" s="62" t="s">
        <v>265</v>
      </c>
      <c r="Y108" s="62" t="s">
        <v>267</v>
      </c>
      <c r="Z108" s="65" t="s">
        <v>268</v>
      </c>
      <c r="AA108" s="107" t="s">
        <v>268</v>
      </c>
      <c r="AB108" s="108" t="s">
        <v>268</v>
      </c>
      <c r="AC108" s="109"/>
      <c r="AD108" s="110" t="s">
        <v>279</v>
      </c>
      <c r="AE108" s="64">
        <v>0.2</v>
      </c>
      <c r="AF108" s="111" t="s">
        <v>608</v>
      </c>
      <c r="AG108" s="100" t="s">
        <v>270</v>
      </c>
      <c r="AH108" s="112" t="s">
        <v>224</v>
      </c>
      <c r="AI108" t="s">
        <v>588</v>
      </c>
    </row>
    <row r="109" spans="2:35" ht="281.25" x14ac:dyDescent="0.25">
      <c r="B109" s="99" t="s">
        <v>140</v>
      </c>
      <c r="C109" s="100" t="s">
        <v>573</v>
      </c>
      <c r="D109" s="100" t="s">
        <v>609</v>
      </c>
      <c r="E109" s="100" t="s">
        <v>610</v>
      </c>
      <c r="F109" s="100" t="s">
        <v>32</v>
      </c>
      <c r="G109" s="123">
        <v>1</v>
      </c>
      <c r="H109" s="101">
        <v>1</v>
      </c>
      <c r="I109" s="43">
        <v>0</v>
      </c>
      <c r="J109" s="43">
        <v>0</v>
      </c>
      <c r="K109" s="66">
        <v>0.5</v>
      </c>
      <c r="L109" s="43">
        <v>0</v>
      </c>
      <c r="M109" s="130"/>
      <c r="N109" s="131"/>
      <c r="O109" s="131">
        <v>1</v>
      </c>
      <c r="P109" s="74"/>
      <c r="Q109" s="61" t="s">
        <v>263</v>
      </c>
      <c r="R109" s="104">
        <v>0</v>
      </c>
      <c r="S109" s="105">
        <v>0</v>
      </c>
      <c r="T109" s="105" t="s">
        <v>264</v>
      </c>
      <c r="U109" s="106">
        <v>0</v>
      </c>
      <c r="V109" s="62" t="s">
        <v>266</v>
      </c>
      <c r="W109" s="62" t="s">
        <v>266</v>
      </c>
      <c r="X109" s="62" t="s">
        <v>274</v>
      </c>
      <c r="Y109" s="62" t="s">
        <v>266</v>
      </c>
      <c r="Z109" s="65" t="s">
        <v>268</v>
      </c>
      <c r="AA109" s="107" t="s">
        <v>268</v>
      </c>
      <c r="AB109" s="108" t="s">
        <v>268</v>
      </c>
      <c r="AC109" s="109">
        <v>0.5</v>
      </c>
      <c r="AD109" s="110" t="s">
        <v>268</v>
      </c>
      <c r="AE109" s="64">
        <v>0.5</v>
      </c>
      <c r="AF109" s="111" t="s">
        <v>611</v>
      </c>
      <c r="AG109" s="100" t="s">
        <v>270</v>
      </c>
      <c r="AH109" s="112" t="s">
        <v>224</v>
      </c>
      <c r="AI109" t="s">
        <v>588</v>
      </c>
    </row>
    <row r="110" spans="2:35" ht="409.5" x14ac:dyDescent="0.25">
      <c r="B110" s="99" t="s">
        <v>140</v>
      </c>
      <c r="C110" s="100" t="s">
        <v>573</v>
      </c>
      <c r="D110" s="100" t="s">
        <v>612</v>
      </c>
      <c r="E110" s="100" t="s">
        <v>613</v>
      </c>
      <c r="F110" s="100" t="s">
        <v>32</v>
      </c>
      <c r="G110" s="123">
        <v>2</v>
      </c>
      <c r="H110" s="101">
        <v>1</v>
      </c>
      <c r="I110" s="43">
        <v>0</v>
      </c>
      <c r="J110" s="43">
        <v>0</v>
      </c>
      <c r="K110" s="69">
        <v>0.25</v>
      </c>
      <c r="L110" s="43">
        <v>0</v>
      </c>
      <c r="M110" s="130"/>
      <c r="N110" s="131"/>
      <c r="O110" s="131">
        <v>0.5</v>
      </c>
      <c r="P110" s="74">
        <v>0.5</v>
      </c>
      <c r="Q110" s="61" t="s">
        <v>263</v>
      </c>
      <c r="R110" s="104">
        <v>0</v>
      </c>
      <c r="S110" s="105">
        <v>0</v>
      </c>
      <c r="T110" s="105" t="s">
        <v>264</v>
      </c>
      <c r="U110" s="106" t="s">
        <v>264</v>
      </c>
      <c r="V110" s="62" t="s">
        <v>266</v>
      </c>
      <c r="W110" s="62" t="s">
        <v>266</v>
      </c>
      <c r="X110" s="62" t="s">
        <v>274</v>
      </c>
      <c r="Y110" s="62" t="s">
        <v>267</v>
      </c>
      <c r="Z110" s="65" t="s">
        <v>268</v>
      </c>
      <c r="AA110" s="107" t="s">
        <v>268</v>
      </c>
      <c r="AB110" s="108" t="s">
        <v>268</v>
      </c>
      <c r="AC110" s="109">
        <v>0.5</v>
      </c>
      <c r="AD110" s="110" t="s">
        <v>279</v>
      </c>
      <c r="AE110" s="64">
        <v>0.25</v>
      </c>
      <c r="AF110" s="111" t="s">
        <v>614</v>
      </c>
      <c r="AG110" s="100" t="s">
        <v>270</v>
      </c>
      <c r="AH110" s="112" t="s">
        <v>224</v>
      </c>
      <c r="AI110" t="s">
        <v>588</v>
      </c>
    </row>
    <row r="111" spans="2:35" ht="370.5" x14ac:dyDescent="0.25">
      <c r="B111" s="99" t="s">
        <v>140</v>
      </c>
      <c r="C111" s="100" t="s">
        <v>573</v>
      </c>
      <c r="D111" s="100" t="s">
        <v>615</v>
      </c>
      <c r="E111" s="100" t="s">
        <v>616</v>
      </c>
      <c r="F111" s="100" t="s">
        <v>32</v>
      </c>
      <c r="G111" s="123">
        <v>4</v>
      </c>
      <c r="H111" s="101">
        <v>4</v>
      </c>
      <c r="I111" s="43">
        <v>4</v>
      </c>
      <c r="J111" s="43">
        <v>0</v>
      </c>
      <c r="K111" s="43">
        <v>0</v>
      </c>
      <c r="L111" s="43">
        <v>0</v>
      </c>
      <c r="M111" s="130">
        <v>1</v>
      </c>
      <c r="N111" s="131">
        <v>1</v>
      </c>
      <c r="O111" s="131">
        <v>1</v>
      </c>
      <c r="P111" s="74">
        <v>1</v>
      </c>
      <c r="Q111" s="61" t="s">
        <v>263</v>
      </c>
      <c r="R111" s="104" t="s">
        <v>264</v>
      </c>
      <c r="S111" s="105" t="s">
        <v>264</v>
      </c>
      <c r="T111" s="105" t="s">
        <v>264</v>
      </c>
      <c r="U111" s="106" t="s">
        <v>264</v>
      </c>
      <c r="V111" s="62" t="s">
        <v>274</v>
      </c>
      <c r="W111" s="62" t="s">
        <v>267</v>
      </c>
      <c r="X111" s="62" t="s">
        <v>267</v>
      </c>
      <c r="Y111" s="62" t="s">
        <v>267</v>
      </c>
      <c r="Z111" s="65" t="s">
        <v>279</v>
      </c>
      <c r="AA111" s="107" t="s">
        <v>299</v>
      </c>
      <c r="AB111" s="108">
        <v>1</v>
      </c>
      <c r="AC111" s="109">
        <v>1</v>
      </c>
      <c r="AD111" s="110" t="s">
        <v>279</v>
      </c>
      <c r="AE111" s="64">
        <v>1</v>
      </c>
      <c r="AF111" s="111" t="s">
        <v>617</v>
      </c>
      <c r="AG111" s="100" t="s">
        <v>270</v>
      </c>
      <c r="AH111" s="112" t="s">
        <v>224</v>
      </c>
      <c r="AI111" t="s">
        <v>588</v>
      </c>
    </row>
    <row r="112" spans="2:35" ht="299.25" x14ac:dyDescent="0.25">
      <c r="B112" s="99" t="s">
        <v>140</v>
      </c>
      <c r="C112" s="100" t="s">
        <v>573</v>
      </c>
      <c r="D112" s="100" t="s">
        <v>618</v>
      </c>
      <c r="E112" s="100" t="s">
        <v>619</v>
      </c>
      <c r="F112" s="100" t="s">
        <v>32</v>
      </c>
      <c r="G112" s="123">
        <v>3</v>
      </c>
      <c r="H112" s="101">
        <v>10</v>
      </c>
      <c r="I112" s="43">
        <v>0</v>
      </c>
      <c r="J112" s="43">
        <v>10</v>
      </c>
      <c r="K112" s="43">
        <v>0</v>
      </c>
      <c r="L112" s="43">
        <v>0</v>
      </c>
      <c r="M112" s="130"/>
      <c r="N112" s="131">
        <v>5</v>
      </c>
      <c r="O112" s="131">
        <v>4</v>
      </c>
      <c r="P112" s="74">
        <v>1</v>
      </c>
      <c r="Q112" s="61" t="s">
        <v>263</v>
      </c>
      <c r="R112" s="104">
        <v>0</v>
      </c>
      <c r="S112" s="105" t="s">
        <v>264</v>
      </c>
      <c r="T112" s="105" t="s">
        <v>264</v>
      </c>
      <c r="U112" s="106" t="s">
        <v>264</v>
      </c>
      <c r="V112" s="62" t="s">
        <v>266</v>
      </c>
      <c r="W112" s="62" t="s">
        <v>274</v>
      </c>
      <c r="X112" s="62" t="s">
        <v>267</v>
      </c>
      <c r="Y112" s="62" t="s">
        <v>267</v>
      </c>
      <c r="Z112" s="65">
        <v>1</v>
      </c>
      <c r="AA112" s="107" t="s">
        <v>268</v>
      </c>
      <c r="AB112" s="108">
        <v>1</v>
      </c>
      <c r="AC112" s="109">
        <v>1</v>
      </c>
      <c r="AD112" s="110" t="s">
        <v>279</v>
      </c>
      <c r="AE112" s="64">
        <v>1</v>
      </c>
      <c r="AF112" s="111" t="s">
        <v>620</v>
      </c>
      <c r="AG112" s="100" t="s">
        <v>270</v>
      </c>
      <c r="AH112" s="112" t="s">
        <v>224</v>
      </c>
      <c r="AI112" t="s">
        <v>588</v>
      </c>
    </row>
    <row r="113" spans="2:35" ht="409.5" x14ac:dyDescent="0.25">
      <c r="B113" s="99" t="s">
        <v>140</v>
      </c>
      <c r="C113" s="100" t="s">
        <v>573</v>
      </c>
      <c r="D113" s="100" t="s">
        <v>621</v>
      </c>
      <c r="E113" s="100" t="s">
        <v>622</v>
      </c>
      <c r="F113" s="100" t="s">
        <v>32</v>
      </c>
      <c r="G113" s="123">
        <v>1</v>
      </c>
      <c r="H113" s="101">
        <v>1</v>
      </c>
      <c r="I113" s="43">
        <v>0</v>
      </c>
      <c r="J113" s="66">
        <v>0.2</v>
      </c>
      <c r="K113" s="43">
        <v>0</v>
      </c>
      <c r="L113" s="43">
        <v>0</v>
      </c>
      <c r="M113" s="130"/>
      <c r="N113" s="131">
        <v>1</v>
      </c>
      <c r="O113" s="131"/>
      <c r="P113" s="74"/>
      <c r="Q113" s="61" t="s">
        <v>263</v>
      </c>
      <c r="R113" s="104">
        <v>0</v>
      </c>
      <c r="S113" s="105" t="s">
        <v>264</v>
      </c>
      <c r="T113" s="105">
        <v>0</v>
      </c>
      <c r="U113" s="106">
        <v>0</v>
      </c>
      <c r="V113" s="62" t="s">
        <v>266</v>
      </c>
      <c r="W113" s="62" t="s">
        <v>274</v>
      </c>
      <c r="X113" s="62" t="s">
        <v>266</v>
      </c>
      <c r="Y113" s="62" t="s">
        <v>266</v>
      </c>
      <c r="Z113" s="65">
        <v>0.2</v>
      </c>
      <c r="AA113" s="107" t="s">
        <v>268</v>
      </c>
      <c r="AB113" s="108">
        <v>0.2</v>
      </c>
      <c r="AC113" s="109">
        <v>0.2</v>
      </c>
      <c r="AD113" s="110" t="s">
        <v>268</v>
      </c>
      <c r="AE113" s="64">
        <v>0.2</v>
      </c>
      <c r="AF113" s="111" t="s">
        <v>623</v>
      </c>
      <c r="AG113" s="100" t="s">
        <v>270</v>
      </c>
      <c r="AH113" s="112" t="s">
        <v>224</v>
      </c>
      <c r="AI113" t="s">
        <v>588</v>
      </c>
    </row>
    <row r="114" spans="2:35" ht="213.75" x14ac:dyDescent="0.25">
      <c r="B114" s="99" t="s">
        <v>140</v>
      </c>
      <c r="C114" s="100" t="s">
        <v>573</v>
      </c>
      <c r="D114" s="100" t="s">
        <v>624</v>
      </c>
      <c r="E114" s="100" t="s">
        <v>625</v>
      </c>
      <c r="F114" s="123" t="s">
        <v>32</v>
      </c>
      <c r="G114" s="124">
        <v>1</v>
      </c>
      <c r="H114" s="101">
        <v>1</v>
      </c>
      <c r="I114" s="43">
        <v>0</v>
      </c>
      <c r="J114" s="43">
        <v>0</v>
      </c>
      <c r="K114" s="43">
        <v>0</v>
      </c>
      <c r="L114" s="43">
        <v>0</v>
      </c>
      <c r="M114" s="130"/>
      <c r="N114" s="131"/>
      <c r="O114" s="131"/>
      <c r="P114" s="74">
        <v>1</v>
      </c>
      <c r="Q114" s="61" t="s">
        <v>263</v>
      </c>
      <c r="R114" s="104">
        <v>0</v>
      </c>
      <c r="S114" s="105">
        <v>0</v>
      </c>
      <c r="T114" s="105">
        <v>0</v>
      </c>
      <c r="U114" s="106" t="s">
        <v>264</v>
      </c>
      <c r="V114" s="62" t="s">
        <v>266</v>
      </c>
      <c r="W114" s="62" t="s">
        <v>266</v>
      </c>
      <c r="X114" s="62" t="s">
        <v>266</v>
      </c>
      <c r="Y114" s="62" t="s">
        <v>267</v>
      </c>
      <c r="Z114" s="65" t="s">
        <v>268</v>
      </c>
      <c r="AA114" s="107" t="s">
        <v>268</v>
      </c>
      <c r="AB114" s="108" t="s">
        <v>268</v>
      </c>
      <c r="AC114" s="109" t="s">
        <v>268</v>
      </c>
      <c r="AD114" s="110" t="s">
        <v>279</v>
      </c>
      <c r="AE114" s="64">
        <v>0</v>
      </c>
      <c r="AF114" s="111" t="s">
        <v>626</v>
      </c>
      <c r="AG114" s="100" t="s">
        <v>270</v>
      </c>
      <c r="AH114" s="112" t="s">
        <v>222</v>
      </c>
      <c r="AI114" t="s">
        <v>537</v>
      </c>
    </row>
    <row r="115" spans="2:35" ht="135" x14ac:dyDescent="0.25">
      <c r="B115" s="99" t="s">
        <v>140</v>
      </c>
      <c r="C115" s="100" t="s">
        <v>573</v>
      </c>
      <c r="D115" s="100" t="s">
        <v>627</v>
      </c>
      <c r="E115" s="100" t="s">
        <v>628</v>
      </c>
      <c r="F115" s="123" t="s">
        <v>32</v>
      </c>
      <c r="G115" s="124">
        <v>1</v>
      </c>
      <c r="H115" s="101">
        <v>1</v>
      </c>
      <c r="I115" s="43">
        <v>0.5</v>
      </c>
      <c r="J115" s="43">
        <v>0.5</v>
      </c>
      <c r="K115" s="43">
        <v>0</v>
      </c>
      <c r="L115" s="43">
        <v>0</v>
      </c>
      <c r="M115" s="130"/>
      <c r="N115" s="131">
        <v>1</v>
      </c>
      <c r="O115" s="131"/>
      <c r="P115" s="74"/>
      <c r="Q115" s="61" t="s">
        <v>263</v>
      </c>
      <c r="R115" s="104">
        <v>0</v>
      </c>
      <c r="S115" s="105" t="s">
        <v>264</v>
      </c>
      <c r="T115" s="105">
        <v>0</v>
      </c>
      <c r="U115" s="106">
        <v>0</v>
      </c>
      <c r="V115" s="62" t="s">
        <v>265</v>
      </c>
      <c r="W115" s="62" t="s">
        <v>274</v>
      </c>
      <c r="X115" s="62" t="s">
        <v>266</v>
      </c>
      <c r="Y115" s="62" t="s">
        <v>266</v>
      </c>
      <c r="Z115" s="65">
        <v>1</v>
      </c>
      <c r="AA115" s="107">
        <v>0.5</v>
      </c>
      <c r="AB115" s="108">
        <v>1</v>
      </c>
      <c r="AC115" s="109" t="s">
        <v>268</v>
      </c>
      <c r="AD115" s="110" t="s">
        <v>268</v>
      </c>
      <c r="AE115" s="64">
        <v>1</v>
      </c>
      <c r="AF115" s="111" t="s">
        <v>629</v>
      </c>
      <c r="AG115" s="100" t="s">
        <v>270</v>
      </c>
      <c r="AH115" s="112" t="s">
        <v>222</v>
      </c>
      <c r="AI115" t="s">
        <v>537</v>
      </c>
    </row>
    <row r="116" spans="2:35" ht="292.5" x14ac:dyDescent="0.25">
      <c r="B116" s="99" t="s">
        <v>140</v>
      </c>
      <c r="C116" s="100" t="s">
        <v>573</v>
      </c>
      <c r="D116" s="100" t="s">
        <v>630</v>
      </c>
      <c r="E116" s="100" t="s">
        <v>631</v>
      </c>
      <c r="F116" s="123" t="s">
        <v>32</v>
      </c>
      <c r="G116" s="124">
        <v>1</v>
      </c>
      <c r="H116" s="101">
        <v>1</v>
      </c>
      <c r="I116" s="43">
        <v>0</v>
      </c>
      <c r="J116" s="43">
        <v>1</v>
      </c>
      <c r="K116" s="43">
        <v>0</v>
      </c>
      <c r="L116" s="43">
        <v>0</v>
      </c>
      <c r="M116" s="130"/>
      <c r="N116" s="131">
        <v>1</v>
      </c>
      <c r="O116" s="131"/>
      <c r="P116" s="74"/>
      <c r="Q116" s="61" t="s">
        <v>263</v>
      </c>
      <c r="R116" s="104">
        <v>0</v>
      </c>
      <c r="S116" s="105" t="s">
        <v>264</v>
      </c>
      <c r="T116" s="105">
        <v>0</v>
      </c>
      <c r="U116" s="106">
        <v>0</v>
      </c>
      <c r="V116" s="62" t="s">
        <v>266</v>
      </c>
      <c r="W116" s="62" t="s">
        <v>274</v>
      </c>
      <c r="X116" s="62" t="s">
        <v>266</v>
      </c>
      <c r="Y116" s="62" t="s">
        <v>266</v>
      </c>
      <c r="Z116" s="65">
        <v>1</v>
      </c>
      <c r="AA116" s="107" t="s">
        <v>268</v>
      </c>
      <c r="AB116" s="108">
        <v>1</v>
      </c>
      <c r="AC116" s="109" t="s">
        <v>268</v>
      </c>
      <c r="AD116" s="110" t="s">
        <v>268</v>
      </c>
      <c r="AE116" s="64">
        <v>1</v>
      </c>
      <c r="AF116" s="111" t="s">
        <v>632</v>
      </c>
      <c r="AG116" s="100" t="s">
        <v>270</v>
      </c>
      <c r="AH116" s="112" t="s">
        <v>222</v>
      </c>
      <c r="AI116" t="s">
        <v>537</v>
      </c>
    </row>
    <row r="117" spans="2:35" ht="384.75" x14ac:dyDescent="0.25">
      <c r="B117" s="99" t="s">
        <v>140</v>
      </c>
      <c r="C117" s="100" t="s">
        <v>633</v>
      </c>
      <c r="D117" s="100" t="s">
        <v>634</v>
      </c>
      <c r="E117" s="100" t="s">
        <v>635</v>
      </c>
      <c r="F117" s="100" t="s">
        <v>32</v>
      </c>
      <c r="G117" s="123">
        <v>3</v>
      </c>
      <c r="H117" s="116">
        <v>1</v>
      </c>
      <c r="I117" s="67">
        <v>0.15</v>
      </c>
      <c r="J117" s="67">
        <v>0.15</v>
      </c>
      <c r="K117" s="67">
        <v>0.35</v>
      </c>
      <c r="L117" s="67">
        <v>0</v>
      </c>
      <c r="M117" s="132"/>
      <c r="N117" s="133">
        <v>0.2</v>
      </c>
      <c r="O117" s="133">
        <v>0.3</v>
      </c>
      <c r="P117" s="75">
        <v>0.5</v>
      </c>
      <c r="Q117" s="61" t="s">
        <v>263</v>
      </c>
      <c r="R117" s="104">
        <v>0</v>
      </c>
      <c r="S117" s="105" t="s">
        <v>451</v>
      </c>
      <c r="T117" s="105" t="s">
        <v>451</v>
      </c>
      <c r="U117" s="106" t="s">
        <v>451</v>
      </c>
      <c r="V117" s="62" t="s">
        <v>265</v>
      </c>
      <c r="W117" s="62" t="s">
        <v>274</v>
      </c>
      <c r="X117" s="62" t="s">
        <v>274</v>
      </c>
      <c r="Y117" s="62" t="s">
        <v>267</v>
      </c>
      <c r="Z117" s="65">
        <v>0.89999999999999991</v>
      </c>
      <c r="AA117" s="107">
        <v>0.15</v>
      </c>
      <c r="AB117" s="108">
        <v>1</v>
      </c>
      <c r="AC117" s="109" t="s">
        <v>299</v>
      </c>
      <c r="AD117" s="110" t="s">
        <v>279</v>
      </c>
      <c r="AE117" s="64">
        <v>0.64999999999999991</v>
      </c>
      <c r="AF117" s="111" t="s">
        <v>636</v>
      </c>
      <c r="AG117" s="100" t="s">
        <v>270</v>
      </c>
      <c r="AH117" s="112" t="s">
        <v>214</v>
      </c>
      <c r="AI117" t="s">
        <v>637</v>
      </c>
    </row>
    <row r="118" spans="2:35" ht="409.5" x14ac:dyDescent="0.25">
      <c r="B118" s="99" t="s">
        <v>140</v>
      </c>
      <c r="C118" s="100" t="s">
        <v>633</v>
      </c>
      <c r="D118" s="100" t="s">
        <v>638</v>
      </c>
      <c r="E118" s="100" t="s">
        <v>639</v>
      </c>
      <c r="F118" s="100" t="s">
        <v>72</v>
      </c>
      <c r="G118" s="123">
        <v>4</v>
      </c>
      <c r="H118" s="101">
        <v>2</v>
      </c>
      <c r="I118" s="43">
        <v>2</v>
      </c>
      <c r="J118" s="43">
        <v>2</v>
      </c>
      <c r="K118" s="43">
        <v>2</v>
      </c>
      <c r="L118" s="43">
        <v>0</v>
      </c>
      <c r="M118" s="130">
        <v>2</v>
      </c>
      <c r="N118" s="131">
        <v>2</v>
      </c>
      <c r="O118" s="131">
        <v>2</v>
      </c>
      <c r="P118" s="74">
        <v>2</v>
      </c>
      <c r="Q118" s="61" t="s">
        <v>263</v>
      </c>
      <c r="R118" s="104" t="s">
        <v>451</v>
      </c>
      <c r="S118" s="105" t="s">
        <v>451</v>
      </c>
      <c r="T118" s="105" t="s">
        <v>451</v>
      </c>
      <c r="U118" s="106" t="s">
        <v>451</v>
      </c>
      <c r="V118" s="62" t="s">
        <v>274</v>
      </c>
      <c r="W118" s="62" t="s">
        <v>274</v>
      </c>
      <c r="X118" s="62" t="s">
        <v>274</v>
      </c>
      <c r="Y118" s="62" t="s">
        <v>267</v>
      </c>
      <c r="Z118" s="65">
        <v>1</v>
      </c>
      <c r="AA118" s="107">
        <v>1</v>
      </c>
      <c r="AB118" s="108">
        <v>1</v>
      </c>
      <c r="AC118" s="109">
        <v>1</v>
      </c>
      <c r="AD118" s="110" t="s">
        <v>279</v>
      </c>
      <c r="AE118" s="64">
        <v>0.75</v>
      </c>
      <c r="AF118" s="111" t="s">
        <v>640</v>
      </c>
      <c r="AG118" s="100">
        <v>0</v>
      </c>
      <c r="AH118" s="112" t="s">
        <v>221</v>
      </c>
      <c r="AI118" t="s">
        <v>641</v>
      </c>
    </row>
    <row r="119" spans="2:35" ht="409.5" x14ac:dyDescent="0.25">
      <c r="B119" s="99" t="s">
        <v>140</v>
      </c>
      <c r="C119" s="100" t="s">
        <v>633</v>
      </c>
      <c r="D119" s="100" t="s">
        <v>642</v>
      </c>
      <c r="E119" s="100" t="s">
        <v>643</v>
      </c>
      <c r="F119" s="100" t="s">
        <v>32</v>
      </c>
      <c r="G119" s="123">
        <v>4</v>
      </c>
      <c r="H119" s="101">
        <v>5</v>
      </c>
      <c r="I119" s="43">
        <v>1</v>
      </c>
      <c r="J119" s="43">
        <v>1</v>
      </c>
      <c r="K119" s="43">
        <v>1</v>
      </c>
      <c r="L119" s="43">
        <v>0</v>
      </c>
      <c r="M119" s="130">
        <v>1</v>
      </c>
      <c r="N119" s="131">
        <v>1</v>
      </c>
      <c r="O119" s="131">
        <v>1</v>
      </c>
      <c r="P119" s="74">
        <v>2</v>
      </c>
      <c r="Q119" s="61" t="s">
        <v>263</v>
      </c>
      <c r="R119" s="104" t="s">
        <v>264</v>
      </c>
      <c r="S119" s="105" t="s">
        <v>264</v>
      </c>
      <c r="T119" s="105" t="s">
        <v>264</v>
      </c>
      <c r="U119" s="106" t="s">
        <v>264</v>
      </c>
      <c r="V119" s="62" t="s">
        <v>274</v>
      </c>
      <c r="W119" s="62" t="s">
        <v>274</v>
      </c>
      <c r="X119" s="62" t="s">
        <v>274</v>
      </c>
      <c r="Y119" s="62" t="s">
        <v>267</v>
      </c>
      <c r="Z119" s="65">
        <v>1</v>
      </c>
      <c r="AA119" s="107">
        <v>1</v>
      </c>
      <c r="AB119" s="108">
        <v>1</v>
      </c>
      <c r="AC119" s="109">
        <v>1</v>
      </c>
      <c r="AD119" s="110" t="s">
        <v>279</v>
      </c>
      <c r="AE119" s="64">
        <v>0.6</v>
      </c>
      <c r="AF119" s="111" t="s">
        <v>644</v>
      </c>
      <c r="AG119" s="100" t="s">
        <v>270</v>
      </c>
      <c r="AH119" s="112" t="s">
        <v>214</v>
      </c>
      <c r="AI119" t="s">
        <v>637</v>
      </c>
    </row>
    <row r="120" spans="2:35" ht="281.25" x14ac:dyDescent="0.25">
      <c r="B120" s="99" t="s">
        <v>162</v>
      </c>
      <c r="C120" s="100" t="s">
        <v>163</v>
      </c>
      <c r="D120" s="100" t="s">
        <v>645</v>
      </c>
      <c r="E120" s="100" t="s">
        <v>646</v>
      </c>
      <c r="F120" s="123" t="s">
        <v>32</v>
      </c>
      <c r="G120" s="123">
        <v>1</v>
      </c>
      <c r="H120" s="101">
        <v>1</v>
      </c>
      <c r="I120" s="43">
        <v>0</v>
      </c>
      <c r="J120" s="43">
        <v>1</v>
      </c>
      <c r="K120" s="43">
        <v>0</v>
      </c>
      <c r="L120" s="43">
        <v>0</v>
      </c>
      <c r="M120" s="130"/>
      <c r="N120" s="131">
        <v>1</v>
      </c>
      <c r="O120" s="131"/>
      <c r="P120" s="74"/>
      <c r="Q120" s="61" t="s">
        <v>263</v>
      </c>
      <c r="R120" s="104">
        <v>0</v>
      </c>
      <c r="S120" s="105" t="s">
        <v>264</v>
      </c>
      <c r="T120" s="105">
        <v>0</v>
      </c>
      <c r="U120" s="106">
        <v>0</v>
      </c>
      <c r="V120" s="62" t="s">
        <v>266</v>
      </c>
      <c r="W120" s="62" t="s">
        <v>274</v>
      </c>
      <c r="X120" s="62" t="s">
        <v>266</v>
      </c>
      <c r="Y120" s="62" t="s">
        <v>266</v>
      </c>
      <c r="Z120" s="65">
        <v>1</v>
      </c>
      <c r="AA120" s="107" t="s">
        <v>268</v>
      </c>
      <c r="AB120" s="108">
        <v>1</v>
      </c>
      <c r="AC120" s="109" t="s">
        <v>268</v>
      </c>
      <c r="AD120" s="110" t="s">
        <v>268</v>
      </c>
      <c r="AE120" s="64">
        <v>1</v>
      </c>
      <c r="AF120" s="111" t="s">
        <v>647</v>
      </c>
      <c r="AG120" s="100" t="s">
        <v>270</v>
      </c>
      <c r="AH120" s="112" t="s">
        <v>217</v>
      </c>
      <c r="AI120" t="s">
        <v>276</v>
      </c>
    </row>
    <row r="121" spans="2:35" ht="393.75" x14ac:dyDescent="0.25">
      <c r="B121" s="99" t="s">
        <v>162</v>
      </c>
      <c r="C121" s="100" t="s">
        <v>163</v>
      </c>
      <c r="D121" s="100" t="s">
        <v>648</v>
      </c>
      <c r="E121" s="100" t="s">
        <v>649</v>
      </c>
      <c r="F121" s="123" t="s">
        <v>32</v>
      </c>
      <c r="G121" s="123">
        <v>2</v>
      </c>
      <c r="H121" s="101">
        <v>2</v>
      </c>
      <c r="I121" s="43">
        <v>1</v>
      </c>
      <c r="J121" s="43">
        <v>1</v>
      </c>
      <c r="K121" s="43">
        <v>0</v>
      </c>
      <c r="L121" s="43">
        <v>0</v>
      </c>
      <c r="M121" s="130"/>
      <c r="N121" s="131">
        <v>1</v>
      </c>
      <c r="O121" s="131"/>
      <c r="P121" s="74">
        <v>1</v>
      </c>
      <c r="Q121" s="61" t="s">
        <v>263</v>
      </c>
      <c r="R121" s="104">
        <v>0</v>
      </c>
      <c r="S121" s="105" t="s">
        <v>264</v>
      </c>
      <c r="T121" s="105">
        <v>0</v>
      </c>
      <c r="U121" s="106" t="s">
        <v>264</v>
      </c>
      <c r="V121" s="62" t="s">
        <v>265</v>
      </c>
      <c r="W121" s="62" t="s">
        <v>274</v>
      </c>
      <c r="X121" s="62" t="s">
        <v>266</v>
      </c>
      <c r="Y121" s="62" t="s">
        <v>267</v>
      </c>
      <c r="Z121" s="65">
        <v>1.5</v>
      </c>
      <c r="AA121" s="107">
        <v>0.5</v>
      </c>
      <c r="AB121" s="108">
        <v>1</v>
      </c>
      <c r="AC121" s="109" t="s">
        <v>268</v>
      </c>
      <c r="AD121" s="110" t="s">
        <v>279</v>
      </c>
      <c r="AE121" s="64">
        <v>1</v>
      </c>
      <c r="AF121" s="111" t="s">
        <v>650</v>
      </c>
      <c r="AG121" s="100" t="s">
        <v>270</v>
      </c>
      <c r="AH121" s="112" t="s">
        <v>217</v>
      </c>
      <c r="AI121" t="s">
        <v>276</v>
      </c>
    </row>
    <row r="122" spans="2:35" ht="256.5" x14ac:dyDescent="0.25">
      <c r="B122" s="99" t="s">
        <v>162</v>
      </c>
      <c r="C122" s="100" t="s">
        <v>163</v>
      </c>
      <c r="D122" s="100" t="s">
        <v>651</v>
      </c>
      <c r="E122" s="100" t="s">
        <v>652</v>
      </c>
      <c r="F122" s="123" t="s">
        <v>32</v>
      </c>
      <c r="G122" s="123">
        <v>2</v>
      </c>
      <c r="H122" s="101">
        <v>2</v>
      </c>
      <c r="I122" s="43">
        <v>0</v>
      </c>
      <c r="J122" s="43">
        <v>1</v>
      </c>
      <c r="K122" s="43">
        <v>3</v>
      </c>
      <c r="L122" s="43">
        <v>0</v>
      </c>
      <c r="M122" s="130"/>
      <c r="N122" s="131">
        <v>1</v>
      </c>
      <c r="O122" s="131"/>
      <c r="P122" s="74">
        <v>1</v>
      </c>
      <c r="Q122" s="61" t="s">
        <v>263</v>
      </c>
      <c r="R122" s="104">
        <v>0</v>
      </c>
      <c r="S122" s="105" t="s">
        <v>264</v>
      </c>
      <c r="T122" s="105">
        <v>0</v>
      </c>
      <c r="U122" s="106" t="s">
        <v>264</v>
      </c>
      <c r="V122" s="62" t="s">
        <v>266</v>
      </c>
      <c r="W122" s="62" t="s">
        <v>274</v>
      </c>
      <c r="X122" s="62" t="s">
        <v>265</v>
      </c>
      <c r="Y122" s="62" t="s">
        <v>267</v>
      </c>
      <c r="Z122" s="65">
        <v>1</v>
      </c>
      <c r="AA122" s="107" t="s">
        <v>268</v>
      </c>
      <c r="AB122" s="108">
        <v>1</v>
      </c>
      <c r="AC122" s="109" t="s">
        <v>299</v>
      </c>
      <c r="AD122" s="110" t="s">
        <v>279</v>
      </c>
      <c r="AE122" s="64" t="s">
        <v>299</v>
      </c>
      <c r="AF122" s="111" t="s">
        <v>653</v>
      </c>
      <c r="AG122" s="100" t="s">
        <v>270</v>
      </c>
      <c r="AH122" s="112" t="s">
        <v>217</v>
      </c>
      <c r="AI122" t="s">
        <v>276</v>
      </c>
    </row>
    <row r="123" spans="2:35" ht="409.5" x14ac:dyDescent="0.25">
      <c r="B123" s="99" t="s">
        <v>162</v>
      </c>
      <c r="C123" s="100" t="s">
        <v>163</v>
      </c>
      <c r="D123" s="100" t="s">
        <v>654</v>
      </c>
      <c r="E123" s="100" t="s">
        <v>655</v>
      </c>
      <c r="F123" s="123" t="s">
        <v>32</v>
      </c>
      <c r="G123" s="123">
        <v>1</v>
      </c>
      <c r="H123" s="101">
        <v>1</v>
      </c>
      <c r="I123" s="43">
        <v>0</v>
      </c>
      <c r="J123" s="66">
        <v>0.5</v>
      </c>
      <c r="K123" s="66">
        <v>0.3</v>
      </c>
      <c r="L123" s="43">
        <v>0</v>
      </c>
      <c r="M123" s="130"/>
      <c r="N123" s="131">
        <v>1</v>
      </c>
      <c r="O123" s="131"/>
      <c r="P123" s="74"/>
      <c r="Q123" s="61" t="s">
        <v>263</v>
      </c>
      <c r="R123" s="104">
        <v>0</v>
      </c>
      <c r="S123" s="105" t="s">
        <v>264</v>
      </c>
      <c r="T123" s="105">
        <v>0</v>
      </c>
      <c r="U123" s="106">
        <v>0</v>
      </c>
      <c r="V123" s="62" t="s">
        <v>266</v>
      </c>
      <c r="W123" s="62" t="s">
        <v>274</v>
      </c>
      <c r="X123" s="62" t="s">
        <v>265</v>
      </c>
      <c r="Y123" s="62" t="s">
        <v>266</v>
      </c>
      <c r="Z123" s="65">
        <v>0.5</v>
      </c>
      <c r="AA123" s="107" t="s">
        <v>268</v>
      </c>
      <c r="AB123" s="108">
        <v>0.5</v>
      </c>
      <c r="AC123" s="109">
        <v>0.8</v>
      </c>
      <c r="AD123" s="110" t="s">
        <v>268</v>
      </c>
      <c r="AE123" s="64">
        <v>0.8</v>
      </c>
      <c r="AF123" s="111" t="s">
        <v>656</v>
      </c>
      <c r="AG123" s="100" t="s">
        <v>270</v>
      </c>
      <c r="AH123" s="112" t="s">
        <v>217</v>
      </c>
      <c r="AI123" t="s">
        <v>276</v>
      </c>
    </row>
    <row r="124" spans="2:35" ht="256.5" x14ac:dyDescent="0.25">
      <c r="B124" s="99" t="s">
        <v>162</v>
      </c>
      <c r="C124" s="100" t="s">
        <v>163</v>
      </c>
      <c r="D124" s="100" t="s">
        <v>657</v>
      </c>
      <c r="E124" s="100" t="s">
        <v>658</v>
      </c>
      <c r="F124" s="123" t="s">
        <v>32</v>
      </c>
      <c r="G124" s="123">
        <v>1</v>
      </c>
      <c r="H124" s="101">
        <v>1</v>
      </c>
      <c r="I124" s="43">
        <v>0</v>
      </c>
      <c r="J124" s="43">
        <v>1</v>
      </c>
      <c r="K124" s="43">
        <v>0</v>
      </c>
      <c r="L124" s="43">
        <v>0</v>
      </c>
      <c r="M124" s="130"/>
      <c r="N124" s="131">
        <v>1</v>
      </c>
      <c r="O124" s="131"/>
      <c r="P124" s="74"/>
      <c r="Q124" s="61" t="s">
        <v>263</v>
      </c>
      <c r="R124" s="104">
        <v>0</v>
      </c>
      <c r="S124" s="105" t="s">
        <v>264</v>
      </c>
      <c r="T124" s="105">
        <v>0</v>
      </c>
      <c r="U124" s="106">
        <v>0</v>
      </c>
      <c r="V124" s="62" t="s">
        <v>266</v>
      </c>
      <c r="W124" s="62" t="s">
        <v>274</v>
      </c>
      <c r="X124" s="62" t="s">
        <v>266</v>
      </c>
      <c r="Y124" s="62" t="s">
        <v>266</v>
      </c>
      <c r="Z124" s="65">
        <v>1</v>
      </c>
      <c r="AA124" s="107" t="s">
        <v>268</v>
      </c>
      <c r="AB124" s="108">
        <v>1</v>
      </c>
      <c r="AC124" s="109" t="s">
        <v>268</v>
      </c>
      <c r="AD124" s="110" t="s">
        <v>268</v>
      </c>
      <c r="AE124" s="64">
        <v>1</v>
      </c>
      <c r="AF124" s="111" t="s">
        <v>659</v>
      </c>
      <c r="AG124" s="100" t="s">
        <v>270</v>
      </c>
      <c r="AH124" s="112" t="s">
        <v>217</v>
      </c>
      <c r="AI124" t="s">
        <v>276</v>
      </c>
    </row>
    <row r="125" spans="2:35" ht="370.5" x14ac:dyDescent="0.25">
      <c r="B125" s="99" t="s">
        <v>162</v>
      </c>
      <c r="C125" s="100" t="s">
        <v>163</v>
      </c>
      <c r="D125" s="100" t="s">
        <v>660</v>
      </c>
      <c r="E125" s="100" t="s">
        <v>661</v>
      </c>
      <c r="F125" s="123" t="s">
        <v>32</v>
      </c>
      <c r="G125" s="123">
        <v>1</v>
      </c>
      <c r="H125" s="101">
        <v>1</v>
      </c>
      <c r="I125" s="43">
        <v>0</v>
      </c>
      <c r="J125" s="43">
        <v>0</v>
      </c>
      <c r="K125" s="43">
        <v>0</v>
      </c>
      <c r="L125" s="43">
        <v>0</v>
      </c>
      <c r="M125" s="130"/>
      <c r="N125" s="131"/>
      <c r="O125" s="131"/>
      <c r="P125" s="74">
        <v>1</v>
      </c>
      <c r="Q125" s="61" t="s">
        <v>263</v>
      </c>
      <c r="R125" s="104">
        <v>0</v>
      </c>
      <c r="S125" s="105">
        <v>0</v>
      </c>
      <c r="T125" s="105">
        <v>0</v>
      </c>
      <c r="U125" s="106" t="s">
        <v>264</v>
      </c>
      <c r="V125" s="62" t="s">
        <v>266</v>
      </c>
      <c r="W125" s="62" t="s">
        <v>266</v>
      </c>
      <c r="X125" s="62" t="s">
        <v>266</v>
      </c>
      <c r="Y125" s="62" t="s">
        <v>267</v>
      </c>
      <c r="Z125" s="65" t="s">
        <v>268</v>
      </c>
      <c r="AA125" s="107" t="s">
        <v>268</v>
      </c>
      <c r="AB125" s="108" t="s">
        <v>268</v>
      </c>
      <c r="AC125" s="109" t="s">
        <v>268</v>
      </c>
      <c r="AD125" s="110" t="s">
        <v>279</v>
      </c>
      <c r="AE125" s="64">
        <v>0</v>
      </c>
      <c r="AF125" s="111" t="s">
        <v>662</v>
      </c>
      <c r="AG125" s="100" t="s">
        <v>270</v>
      </c>
      <c r="AH125" s="112" t="s">
        <v>217</v>
      </c>
      <c r="AI125" t="s">
        <v>276</v>
      </c>
    </row>
    <row r="126" spans="2:35" ht="371.25" x14ac:dyDescent="0.25">
      <c r="B126" s="99" t="s">
        <v>162</v>
      </c>
      <c r="C126" s="100" t="s">
        <v>163</v>
      </c>
      <c r="D126" s="100" t="s">
        <v>663</v>
      </c>
      <c r="E126" s="100" t="s">
        <v>664</v>
      </c>
      <c r="F126" s="123" t="s">
        <v>32</v>
      </c>
      <c r="G126" s="123">
        <v>1</v>
      </c>
      <c r="H126" s="101">
        <v>1</v>
      </c>
      <c r="I126" s="66">
        <v>0.5</v>
      </c>
      <c r="J126" s="43">
        <v>0</v>
      </c>
      <c r="K126" s="66">
        <v>0.5</v>
      </c>
      <c r="L126" s="43">
        <v>0</v>
      </c>
      <c r="M126" s="130"/>
      <c r="N126" s="131"/>
      <c r="O126" s="131">
        <v>1</v>
      </c>
      <c r="P126" s="74"/>
      <c r="Q126" s="61" t="s">
        <v>263</v>
      </c>
      <c r="R126" s="104">
        <v>0</v>
      </c>
      <c r="S126" s="105">
        <v>0</v>
      </c>
      <c r="T126" s="105" t="s">
        <v>264</v>
      </c>
      <c r="U126" s="106">
        <v>0</v>
      </c>
      <c r="V126" s="62" t="s">
        <v>265</v>
      </c>
      <c r="W126" s="62" t="s">
        <v>266</v>
      </c>
      <c r="X126" s="62" t="s">
        <v>274</v>
      </c>
      <c r="Y126" s="62" t="s">
        <v>266</v>
      </c>
      <c r="Z126" s="65">
        <v>0</v>
      </c>
      <c r="AA126" s="107"/>
      <c r="AB126" s="128"/>
      <c r="AC126" s="109">
        <v>1</v>
      </c>
      <c r="AD126" s="110" t="s">
        <v>268</v>
      </c>
      <c r="AE126" s="64">
        <v>1</v>
      </c>
      <c r="AF126" s="111" t="s">
        <v>665</v>
      </c>
      <c r="AG126" s="100" t="s">
        <v>270</v>
      </c>
      <c r="AH126" s="112" t="s">
        <v>217</v>
      </c>
      <c r="AI126" t="s">
        <v>276</v>
      </c>
    </row>
    <row r="127" spans="2:35" ht="360" x14ac:dyDescent="0.25">
      <c r="B127" s="99" t="s">
        <v>162</v>
      </c>
      <c r="C127" s="100" t="s">
        <v>163</v>
      </c>
      <c r="D127" s="100" t="s">
        <v>666</v>
      </c>
      <c r="E127" s="100" t="s">
        <v>667</v>
      </c>
      <c r="F127" s="123" t="s">
        <v>32</v>
      </c>
      <c r="G127" s="123">
        <v>1</v>
      </c>
      <c r="H127" s="101">
        <v>1</v>
      </c>
      <c r="I127" s="66">
        <v>0.5</v>
      </c>
      <c r="J127" s="43">
        <v>0</v>
      </c>
      <c r="K127" s="66">
        <v>0.5</v>
      </c>
      <c r="L127" s="43">
        <v>0</v>
      </c>
      <c r="M127" s="130"/>
      <c r="N127" s="131"/>
      <c r="O127" s="131">
        <v>1</v>
      </c>
      <c r="P127" s="74"/>
      <c r="Q127" s="61" t="s">
        <v>263</v>
      </c>
      <c r="R127" s="104">
        <v>0</v>
      </c>
      <c r="S127" s="105">
        <v>0</v>
      </c>
      <c r="T127" s="105" t="s">
        <v>264</v>
      </c>
      <c r="U127" s="106">
        <v>0</v>
      </c>
      <c r="V127" s="62" t="s">
        <v>265</v>
      </c>
      <c r="W127" s="62" t="s">
        <v>266</v>
      </c>
      <c r="X127" s="62" t="s">
        <v>274</v>
      </c>
      <c r="Y127" s="62" t="s">
        <v>266</v>
      </c>
      <c r="Z127" s="65">
        <v>0</v>
      </c>
      <c r="AA127" s="107"/>
      <c r="AB127" s="128"/>
      <c r="AC127" s="109">
        <v>1</v>
      </c>
      <c r="AD127" s="110" t="s">
        <v>268</v>
      </c>
      <c r="AE127" s="64">
        <v>1</v>
      </c>
      <c r="AF127" s="111" t="s">
        <v>668</v>
      </c>
      <c r="AG127" s="100" t="s">
        <v>270</v>
      </c>
      <c r="AH127" s="112" t="s">
        <v>217</v>
      </c>
      <c r="AI127" t="s">
        <v>276</v>
      </c>
    </row>
    <row r="128" spans="2:35" ht="242.25" x14ac:dyDescent="0.25">
      <c r="B128" s="99" t="s">
        <v>184</v>
      </c>
      <c r="C128" s="123" t="s">
        <v>185</v>
      </c>
      <c r="D128" s="100" t="s">
        <v>669</v>
      </c>
      <c r="E128" s="100" t="s">
        <v>670</v>
      </c>
      <c r="F128" s="123" t="s">
        <v>32</v>
      </c>
      <c r="G128" s="124">
        <v>1</v>
      </c>
      <c r="H128" s="101">
        <v>1</v>
      </c>
      <c r="I128" s="43">
        <v>1</v>
      </c>
      <c r="J128" s="43">
        <v>0</v>
      </c>
      <c r="K128" s="43">
        <v>0</v>
      </c>
      <c r="L128" s="43">
        <v>0</v>
      </c>
      <c r="M128" s="130"/>
      <c r="N128" s="131">
        <v>1</v>
      </c>
      <c r="O128" s="131"/>
      <c r="P128" s="74"/>
      <c r="Q128" s="61" t="s">
        <v>263</v>
      </c>
      <c r="R128" s="104">
        <v>0</v>
      </c>
      <c r="S128" s="105" t="s">
        <v>264</v>
      </c>
      <c r="T128" s="105">
        <v>0</v>
      </c>
      <c r="U128" s="106">
        <v>0</v>
      </c>
      <c r="V128" s="62" t="s">
        <v>265</v>
      </c>
      <c r="W128" s="62" t="s">
        <v>267</v>
      </c>
      <c r="X128" s="62" t="s">
        <v>266</v>
      </c>
      <c r="Y128" s="62" t="s">
        <v>266</v>
      </c>
      <c r="Z128" s="65">
        <v>1</v>
      </c>
      <c r="AA128" s="107">
        <v>1</v>
      </c>
      <c r="AB128" s="108">
        <v>1</v>
      </c>
      <c r="AC128" s="109" t="s">
        <v>268</v>
      </c>
      <c r="AD128" s="110" t="s">
        <v>268</v>
      </c>
      <c r="AE128" s="64">
        <v>1</v>
      </c>
      <c r="AF128" s="111" t="s">
        <v>671</v>
      </c>
      <c r="AG128" s="100" t="s">
        <v>270</v>
      </c>
      <c r="AH128" s="112" t="s">
        <v>222</v>
      </c>
      <c r="AI128" t="s">
        <v>672</v>
      </c>
    </row>
    <row r="129" spans="2:35" ht="299.25" x14ac:dyDescent="0.25">
      <c r="B129" s="99" t="s">
        <v>184</v>
      </c>
      <c r="C129" s="123" t="s">
        <v>185</v>
      </c>
      <c r="D129" s="100" t="s">
        <v>673</v>
      </c>
      <c r="E129" s="100" t="s">
        <v>674</v>
      </c>
      <c r="F129" s="123" t="s">
        <v>32</v>
      </c>
      <c r="G129" s="124">
        <v>2</v>
      </c>
      <c r="H129" s="101">
        <v>1</v>
      </c>
      <c r="I129" s="43">
        <v>0</v>
      </c>
      <c r="J129" s="43">
        <v>1</v>
      </c>
      <c r="K129" s="43">
        <v>0</v>
      </c>
      <c r="L129" s="43">
        <v>0</v>
      </c>
      <c r="M129" s="130"/>
      <c r="N129" s="131">
        <v>0.8</v>
      </c>
      <c r="O129" s="131">
        <v>0.2</v>
      </c>
      <c r="P129" s="74"/>
      <c r="Q129" s="61" t="s">
        <v>263</v>
      </c>
      <c r="R129" s="104">
        <v>0</v>
      </c>
      <c r="S129" s="105" t="s">
        <v>264</v>
      </c>
      <c r="T129" s="105" t="s">
        <v>264</v>
      </c>
      <c r="U129" s="106">
        <v>0</v>
      </c>
      <c r="V129" s="62" t="s">
        <v>266</v>
      </c>
      <c r="W129" s="62" t="s">
        <v>274</v>
      </c>
      <c r="X129" s="62" t="s">
        <v>267</v>
      </c>
      <c r="Y129" s="62" t="s">
        <v>266</v>
      </c>
      <c r="Z129" s="65">
        <v>1</v>
      </c>
      <c r="AA129" s="107" t="s">
        <v>268</v>
      </c>
      <c r="AB129" s="108">
        <v>1</v>
      </c>
      <c r="AC129" s="109">
        <v>1</v>
      </c>
      <c r="AD129" s="110" t="s">
        <v>268</v>
      </c>
      <c r="AE129" s="64">
        <v>1</v>
      </c>
      <c r="AF129" s="111" t="s">
        <v>675</v>
      </c>
      <c r="AG129" s="100" t="s">
        <v>270</v>
      </c>
      <c r="AH129" s="112" t="s">
        <v>222</v>
      </c>
      <c r="AI129" t="s">
        <v>672</v>
      </c>
    </row>
    <row r="130" spans="2:35" ht="409.5" x14ac:dyDescent="0.25">
      <c r="B130" s="99" t="s">
        <v>184</v>
      </c>
      <c r="C130" s="123" t="s">
        <v>185</v>
      </c>
      <c r="D130" s="100" t="s">
        <v>676</v>
      </c>
      <c r="E130" s="100" t="s">
        <v>677</v>
      </c>
      <c r="F130" s="123" t="s">
        <v>32</v>
      </c>
      <c r="G130" s="124">
        <v>1</v>
      </c>
      <c r="H130" s="101">
        <v>1</v>
      </c>
      <c r="I130" s="43">
        <v>0</v>
      </c>
      <c r="J130" s="43">
        <v>0</v>
      </c>
      <c r="K130" s="43">
        <v>1</v>
      </c>
      <c r="L130" s="43">
        <v>0</v>
      </c>
      <c r="M130" s="130"/>
      <c r="N130" s="131"/>
      <c r="O130" s="131">
        <v>1</v>
      </c>
      <c r="P130" s="74"/>
      <c r="Q130" s="61" t="s">
        <v>263</v>
      </c>
      <c r="R130" s="104">
        <v>0</v>
      </c>
      <c r="S130" s="105">
        <v>0</v>
      </c>
      <c r="T130" s="105" t="s">
        <v>264</v>
      </c>
      <c r="U130" s="106">
        <v>0</v>
      </c>
      <c r="V130" s="62" t="s">
        <v>266</v>
      </c>
      <c r="W130" s="62" t="s">
        <v>266</v>
      </c>
      <c r="X130" s="62" t="s">
        <v>274</v>
      </c>
      <c r="Y130" s="62" t="s">
        <v>266</v>
      </c>
      <c r="Z130" s="65" t="s">
        <v>268</v>
      </c>
      <c r="AA130" s="107" t="s">
        <v>268</v>
      </c>
      <c r="AB130" s="108" t="s">
        <v>268</v>
      </c>
      <c r="AC130" s="109">
        <v>1</v>
      </c>
      <c r="AD130" s="110" t="s">
        <v>268</v>
      </c>
      <c r="AE130" s="64">
        <v>1</v>
      </c>
      <c r="AF130" s="111" t="s">
        <v>678</v>
      </c>
      <c r="AG130" s="100" t="s">
        <v>270</v>
      </c>
      <c r="AH130" s="112" t="s">
        <v>222</v>
      </c>
      <c r="AI130" t="s">
        <v>672</v>
      </c>
    </row>
    <row r="131" spans="2:35" ht="191.25" x14ac:dyDescent="0.25">
      <c r="B131" s="99" t="s">
        <v>184</v>
      </c>
      <c r="C131" s="123" t="s">
        <v>185</v>
      </c>
      <c r="D131" s="100" t="s">
        <v>679</v>
      </c>
      <c r="E131" s="100" t="s">
        <v>680</v>
      </c>
      <c r="F131" s="123" t="s">
        <v>72</v>
      </c>
      <c r="G131" s="124">
        <v>4</v>
      </c>
      <c r="H131" s="101">
        <v>1</v>
      </c>
      <c r="I131" s="43">
        <v>1</v>
      </c>
      <c r="J131" s="43">
        <v>1</v>
      </c>
      <c r="K131" s="43">
        <v>1</v>
      </c>
      <c r="L131" s="43">
        <v>0</v>
      </c>
      <c r="M131" s="130">
        <v>1</v>
      </c>
      <c r="N131" s="131">
        <v>1</v>
      </c>
      <c r="O131" s="131">
        <v>1</v>
      </c>
      <c r="P131" s="74">
        <v>1</v>
      </c>
      <c r="Q131" s="61" t="s">
        <v>263</v>
      </c>
      <c r="R131" s="104" t="s">
        <v>264</v>
      </c>
      <c r="S131" s="105" t="s">
        <v>264</v>
      </c>
      <c r="T131" s="105" t="s">
        <v>264</v>
      </c>
      <c r="U131" s="106" t="s">
        <v>264</v>
      </c>
      <c r="V131" s="62" t="s">
        <v>274</v>
      </c>
      <c r="W131" s="62" t="s">
        <v>274</v>
      </c>
      <c r="X131" s="62" t="s">
        <v>274</v>
      </c>
      <c r="Y131" s="62" t="s">
        <v>267</v>
      </c>
      <c r="Z131" s="65">
        <v>1</v>
      </c>
      <c r="AA131" s="107">
        <v>1</v>
      </c>
      <c r="AB131" s="108">
        <v>1</v>
      </c>
      <c r="AC131" s="109">
        <v>1</v>
      </c>
      <c r="AD131" s="110" t="s">
        <v>279</v>
      </c>
      <c r="AE131" s="64">
        <v>0.75</v>
      </c>
      <c r="AF131" s="111" t="s">
        <v>681</v>
      </c>
      <c r="AG131" s="100" t="s">
        <v>270</v>
      </c>
      <c r="AH131" s="112" t="s">
        <v>222</v>
      </c>
      <c r="AI131" t="s">
        <v>672</v>
      </c>
    </row>
    <row r="132" spans="2:35" ht="409.5" x14ac:dyDescent="0.25">
      <c r="B132" s="99" t="s">
        <v>184</v>
      </c>
      <c r="C132" s="123" t="s">
        <v>185</v>
      </c>
      <c r="D132" s="100" t="s">
        <v>682</v>
      </c>
      <c r="E132" s="100" t="s">
        <v>683</v>
      </c>
      <c r="F132" s="100" t="s">
        <v>32</v>
      </c>
      <c r="G132" s="123">
        <v>1</v>
      </c>
      <c r="H132" s="101">
        <v>1</v>
      </c>
      <c r="I132" s="43">
        <v>0</v>
      </c>
      <c r="J132" s="43">
        <v>1</v>
      </c>
      <c r="K132" s="43">
        <v>0</v>
      </c>
      <c r="L132" s="43">
        <v>0</v>
      </c>
      <c r="M132" s="130"/>
      <c r="N132" s="131"/>
      <c r="O132" s="131">
        <v>1</v>
      </c>
      <c r="P132" s="74"/>
      <c r="Q132" s="61" t="s">
        <v>263</v>
      </c>
      <c r="R132" s="104">
        <v>0</v>
      </c>
      <c r="S132" s="105">
        <v>0</v>
      </c>
      <c r="T132" s="105" t="s">
        <v>264</v>
      </c>
      <c r="U132" s="106">
        <v>0</v>
      </c>
      <c r="V132" s="62" t="s">
        <v>266</v>
      </c>
      <c r="W132" s="62" t="s">
        <v>265</v>
      </c>
      <c r="X132" s="62" t="s">
        <v>267</v>
      </c>
      <c r="Y132" s="62" t="s">
        <v>266</v>
      </c>
      <c r="Z132" s="65">
        <v>1</v>
      </c>
      <c r="AA132" s="107" t="s">
        <v>268</v>
      </c>
      <c r="AB132" s="108">
        <v>1</v>
      </c>
      <c r="AC132" s="109">
        <v>1</v>
      </c>
      <c r="AD132" s="110" t="s">
        <v>268</v>
      </c>
      <c r="AE132" s="64">
        <v>1</v>
      </c>
      <c r="AF132" s="111" t="s">
        <v>684</v>
      </c>
      <c r="AG132" s="100" t="s">
        <v>270</v>
      </c>
      <c r="AH132" s="112" t="s">
        <v>215</v>
      </c>
      <c r="AI132" t="s">
        <v>540</v>
      </c>
    </row>
    <row r="133" spans="2:35" ht="326.25" x14ac:dyDescent="0.25">
      <c r="B133" s="99" t="s">
        <v>184</v>
      </c>
      <c r="C133" s="123" t="s">
        <v>185</v>
      </c>
      <c r="D133" s="100" t="s">
        <v>685</v>
      </c>
      <c r="E133" s="100" t="s">
        <v>686</v>
      </c>
      <c r="F133" s="100" t="s">
        <v>32</v>
      </c>
      <c r="G133" s="123">
        <v>1</v>
      </c>
      <c r="H133" s="101">
        <v>1</v>
      </c>
      <c r="I133" s="43">
        <v>0</v>
      </c>
      <c r="J133" s="43">
        <v>1</v>
      </c>
      <c r="K133" s="43">
        <v>1</v>
      </c>
      <c r="L133" s="43">
        <v>0</v>
      </c>
      <c r="M133" s="130"/>
      <c r="N133" s="131">
        <v>1</v>
      </c>
      <c r="O133" s="131"/>
      <c r="P133" s="74"/>
      <c r="Q133" s="61" t="s">
        <v>263</v>
      </c>
      <c r="R133" s="104">
        <v>0</v>
      </c>
      <c r="S133" s="105" t="s">
        <v>264</v>
      </c>
      <c r="T133" s="105">
        <v>0</v>
      </c>
      <c r="U133" s="106">
        <v>0</v>
      </c>
      <c r="V133" s="62" t="s">
        <v>266</v>
      </c>
      <c r="W133" s="62" t="s">
        <v>274</v>
      </c>
      <c r="X133" s="62" t="s">
        <v>265</v>
      </c>
      <c r="Y133" s="62" t="s">
        <v>266</v>
      </c>
      <c r="Z133" s="65">
        <v>1</v>
      </c>
      <c r="AA133" s="107" t="s">
        <v>268</v>
      </c>
      <c r="AB133" s="108">
        <v>1</v>
      </c>
      <c r="AC133" s="109">
        <v>1</v>
      </c>
      <c r="AD133" s="110" t="s">
        <v>268</v>
      </c>
      <c r="AE133" s="64" t="s">
        <v>299</v>
      </c>
      <c r="AF133" s="111" t="s">
        <v>687</v>
      </c>
      <c r="AG133" s="100" t="s">
        <v>270</v>
      </c>
      <c r="AH133" s="112" t="s">
        <v>215</v>
      </c>
      <c r="AI133" t="s">
        <v>540</v>
      </c>
    </row>
    <row r="134" spans="2:35" ht="409.5" x14ac:dyDescent="0.25">
      <c r="B134" s="99" t="s">
        <v>184</v>
      </c>
      <c r="C134" s="123" t="s">
        <v>185</v>
      </c>
      <c r="D134" s="100" t="s">
        <v>688</v>
      </c>
      <c r="E134" s="100" t="s">
        <v>689</v>
      </c>
      <c r="F134" s="100" t="s">
        <v>32</v>
      </c>
      <c r="G134" s="123">
        <v>2</v>
      </c>
      <c r="H134" s="101">
        <v>2</v>
      </c>
      <c r="I134" s="43">
        <v>1</v>
      </c>
      <c r="J134" s="43">
        <v>0</v>
      </c>
      <c r="K134" s="43">
        <v>1</v>
      </c>
      <c r="L134" s="43">
        <v>0</v>
      </c>
      <c r="M134" s="130">
        <v>1</v>
      </c>
      <c r="N134" s="131"/>
      <c r="O134" s="131">
        <v>1</v>
      </c>
      <c r="P134" s="74"/>
      <c r="Q134" s="61" t="s">
        <v>263</v>
      </c>
      <c r="R134" s="104" t="s">
        <v>264</v>
      </c>
      <c r="S134" s="105">
        <v>0</v>
      </c>
      <c r="T134" s="105" t="s">
        <v>264</v>
      </c>
      <c r="U134" s="106">
        <v>0</v>
      </c>
      <c r="V134" s="62" t="s">
        <v>274</v>
      </c>
      <c r="W134" s="62" t="s">
        <v>266</v>
      </c>
      <c r="X134" s="62" t="s">
        <v>274</v>
      </c>
      <c r="Y134" s="62" t="s">
        <v>266</v>
      </c>
      <c r="Z134" s="65" t="s">
        <v>268</v>
      </c>
      <c r="AA134" s="107">
        <v>1</v>
      </c>
      <c r="AB134" s="108" t="s">
        <v>268</v>
      </c>
      <c r="AC134" s="109">
        <v>1</v>
      </c>
      <c r="AD134" s="110" t="s">
        <v>268</v>
      </c>
      <c r="AE134" s="64">
        <v>1</v>
      </c>
      <c r="AF134" s="111" t="s">
        <v>690</v>
      </c>
      <c r="AG134" s="100" t="s">
        <v>270</v>
      </c>
      <c r="AH134" s="112" t="s">
        <v>215</v>
      </c>
      <c r="AI134" t="s">
        <v>540</v>
      </c>
    </row>
    <row r="135" spans="2:35" ht="409.5" x14ac:dyDescent="0.25">
      <c r="B135" s="99" t="s">
        <v>184</v>
      </c>
      <c r="C135" s="123" t="s">
        <v>185</v>
      </c>
      <c r="D135" s="100" t="s">
        <v>691</v>
      </c>
      <c r="E135" s="100" t="s">
        <v>692</v>
      </c>
      <c r="F135" s="100" t="s">
        <v>32</v>
      </c>
      <c r="G135" s="123">
        <v>2</v>
      </c>
      <c r="H135" s="101">
        <v>2</v>
      </c>
      <c r="I135" s="43">
        <v>8</v>
      </c>
      <c r="J135" s="43">
        <v>0</v>
      </c>
      <c r="K135" s="43">
        <v>4</v>
      </c>
      <c r="L135" s="43">
        <v>0</v>
      </c>
      <c r="M135" s="130">
        <v>1</v>
      </c>
      <c r="N135" s="131"/>
      <c r="O135" s="131">
        <v>1</v>
      </c>
      <c r="P135" s="74"/>
      <c r="Q135" s="61" t="s">
        <v>263</v>
      </c>
      <c r="R135" s="104" t="s">
        <v>264</v>
      </c>
      <c r="S135" s="105">
        <v>0</v>
      </c>
      <c r="T135" s="105" t="s">
        <v>264</v>
      </c>
      <c r="U135" s="106">
        <v>0</v>
      </c>
      <c r="V135" s="62" t="s">
        <v>274</v>
      </c>
      <c r="W135" s="62" t="s">
        <v>266</v>
      </c>
      <c r="X135" s="62" t="s">
        <v>274</v>
      </c>
      <c r="Y135" s="62" t="s">
        <v>266</v>
      </c>
      <c r="Z135" s="65" t="s">
        <v>268</v>
      </c>
      <c r="AA135" s="107" t="s">
        <v>299</v>
      </c>
      <c r="AB135" s="108" t="s">
        <v>268</v>
      </c>
      <c r="AC135" s="109" t="s">
        <v>299</v>
      </c>
      <c r="AD135" s="110" t="s">
        <v>268</v>
      </c>
      <c r="AE135" s="64" t="s">
        <v>299</v>
      </c>
      <c r="AF135" s="111" t="s">
        <v>693</v>
      </c>
      <c r="AG135" s="100" t="s">
        <v>270</v>
      </c>
      <c r="AH135" s="112" t="s">
        <v>215</v>
      </c>
      <c r="AI135" t="s">
        <v>540</v>
      </c>
    </row>
    <row r="136" spans="2:35" ht="409.5" x14ac:dyDescent="0.25">
      <c r="B136" s="99" t="s">
        <v>184</v>
      </c>
      <c r="C136" s="123" t="s">
        <v>185</v>
      </c>
      <c r="D136" s="100" t="s">
        <v>694</v>
      </c>
      <c r="E136" s="100" t="s">
        <v>695</v>
      </c>
      <c r="F136" s="100" t="s">
        <v>32</v>
      </c>
      <c r="G136" s="123">
        <v>3</v>
      </c>
      <c r="H136" s="101">
        <v>3</v>
      </c>
      <c r="I136" s="43">
        <v>1</v>
      </c>
      <c r="J136" s="43">
        <v>0</v>
      </c>
      <c r="K136" s="43">
        <v>1</v>
      </c>
      <c r="L136" s="43">
        <v>0</v>
      </c>
      <c r="M136" s="130">
        <v>1</v>
      </c>
      <c r="N136" s="131"/>
      <c r="O136" s="131">
        <v>1</v>
      </c>
      <c r="P136" s="74">
        <v>1</v>
      </c>
      <c r="Q136" s="61" t="s">
        <v>263</v>
      </c>
      <c r="R136" s="104" t="s">
        <v>264</v>
      </c>
      <c r="S136" s="105">
        <v>0</v>
      </c>
      <c r="T136" s="105" t="s">
        <v>264</v>
      </c>
      <c r="U136" s="106" t="s">
        <v>264</v>
      </c>
      <c r="V136" s="62" t="s">
        <v>274</v>
      </c>
      <c r="W136" s="62" t="s">
        <v>266</v>
      </c>
      <c r="X136" s="62" t="s">
        <v>274</v>
      </c>
      <c r="Y136" s="62" t="s">
        <v>267</v>
      </c>
      <c r="Z136" s="65" t="s">
        <v>268</v>
      </c>
      <c r="AA136" s="107">
        <v>1</v>
      </c>
      <c r="AB136" s="108" t="s">
        <v>268</v>
      </c>
      <c r="AC136" s="109">
        <v>1</v>
      </c>
      <c r="AD136" s="110" t="s">
        <v>279</v>
      </c>
      <c r="AE136" s="64">
        <v>0.66666666666666663</v>
      </c>
      <c r="AF136" s="111" t="s">
        <v>696</v>
      </c>
      <c r="AG136" s="100" t="s">
        <v>270</v>
      </c>
      <c r="AH136" s="112" t="s">
        <v>215</v>
      </c>
      <c r="AI136" t="s">
        <v>540</v>
      </c>
    </row>
    <row r="137" spans="2:35" ht="409.5" x14ac:dyDescent="0.25">
      <c r="B137" s="99" t="s">
        <v>184</v>
      </c>
      <c r="C137" s="123" t="s">
        <v>185</v>
      </c>
      <c r="D137" s="100" t="s">
        <v>697</v>
      </c>
      <c r="E137" s="100" t="s">
        <v>698</v>
      </c>
      <c r="F137" s="100" t="s">
        <v>32</v>
      </c>
      <c r="G137" s="123">
        <v>2</v>
      </c>
      <c r="H137" s="101">
        <v>2</v>
      </c>
      <c r="I137" s="43">
        <v>0</v>
      </c>
      <c r="J137" s="43">
        <v>1</v>
      </c>
      <c r="K137" s="43">
        <v>1</v>
      </c>
      <c r="L137" s="43">
        <v>0</v>
      </c>
      <c r="M137" s="130"/>
      <c r="N137" s="131">
        <v>1</v>
      </c>
      <c r="O137" s="131"/>
      <c r="P137" s="74">
        <v>1</v>
      </c>
      <c r="Q137" s="61" t="s">
        <v>263</v>
      </c>
      <c r="R137" s="104">
        <v>0</v>
      </c>
      <c r="S137" s="105" t="s">
        <v>264</v>
      </c>
      <c r="T137" s="105">
        <v>0</v>
      </c>
      <c r="U137" s="106" t="s">
        <v>264</v>
      </c>
      <c r="V137" s="62" t="s">
        <v>266</v>
      </c>
      <c r="W137" s="62" t="s">
        <v>274</v>
      </c>
      <c r="X137" s="62" t="s">
        <v>265</v>
      </c>
      <c r="Y137" s="62" t="s">
        <v>267</v>
      </c>
      <c r="Z137" s="65">
        <v>1</v>
      </c>
      <c r="AA137" s="107" t="s">
        <v>268</v>
      </c>
      <c r="AB137" s="108">
        <v>1</v>
      </c>
      <c r="AC137" s="109">
        <v>1</v>
      </c>
      <c r="AD137" s="110" t="s">
        <v>279</v>
      </c>
      <c r="AE137" s="64">
        <v>1</v>
      </c>
      <c r="AF137" s="111" t="s">
        <v>699</v>
      </c>
      <c r="AG137" s="100" t="s">
        <v>270</v>
      </c>
      <c r="AH137" s="112" t="s">
        <v>215</v>
      </c>
      <c r="AI137" t="s">
        <v>540</v>
      </c>
    </row>
    <row r="138" spans="2:35" ht="409.6" thickBot="1" x14ac:dyDescent="0.3">
      <c r="B138" s="76" t="s">
        <v>184</v>
      </c>
      <c r="C138" s="77" t="s">
        <v>185</v>
      </c>
      <c r="D138" s="78" t="s">
        <v>700</v>
      </c>
      <c r="E138" s="78" t="s">
        <v>701</v>
      </c>
      <c r="F138" s="78" t="s">
        <v>32</v>
      </c>
      <c r="G138" s="77">
        <v>2</v>
      </c>
      <c r="H138" s="79">
        <v>2</v>
      </c>
      <c r="I138" s="80">
        <v>1</v>
      </c>
      <c r="J138" s="81">
        <v>0</v>
      </c>
      <c r="K138" s="81">
        <v>1</v>
      </c>
      <c r="L138" s="82">
        <v>0</v>
      </c>
      <c r="M138" s="83">
        <v>1</v>
      </c>
      <c r="N138" s="84"/>
      <c r="O138" s="84">
        <v>1</v>
      </c>
      <c r="P138" s="85"/>
      <c r="Q138" s="86" t="s">
        <v>263</v>
      </c>
      <c r="R138" s="87" t="s">
        <v>264</v>
      </c>
      <c r="S138" s="88">
        <v>0</v>
      </c>
      <c r="T138" s="88" t="s">
        <v>264</v>
      </c>
      <c r="U138" s="89">
        <v>0</v>
      </c>
      <c r="V138" s="90" t="s">
        <v>274</v>
      </c>
      <c r="W138" s="90" t="s">
        <v>266</v>
      </c>
      <c r="X138" s="90" t="s">
        <v>274</v>
      </c>
      <c r="Y138" s="90" t="s">
        <v>266</v>
      </c>
      <c r="Z138" s="91" t="s">
        <v>268</v>
      </c>
      <c r="AA138" s="92">
        <v>1</v>
      </c>
      <c r="AB138" s="93" t="s">
        <v>268</v>
      </c>
      <c r="AC138" s="94">
        <v>1</v>
      </c>
      <c r="AD138" s="95" t="s">
        <v>268</v>
      </c>
      <c r="AE138" s="96">
        <v>1</v>
      </c>
      <c r="AF138" s="97" t="s">
        <v>702</v>
      </c>
      <c r="AG138" s="78" t="s">
        <v>270</v>
      </c>
      <c r="AH138" s="98" t="s">
        <v>215</v>
      </c>
      <c r="AI138" t="s">
        <v>540</v>
      </c>
    </row>
  </sheetData>
  <conditionalFormatting sqref="Q3:Q138">
    <cfRule type="cellIs" dxfId="5" priority="8" operator="equal">
      <formula>"SI"</formula>
    </cfRule>
  </conditionalFormatting>
  <conditionalFormatting sqref="V3:Z138">
    <cfRule type="cellIs" dxfId="4" priority="1" operator="equal">
      <formula>"4"</formula>
    </cfRule>
    <cfRule type="cellIs" dxfId="3" priority="2" operator="equal">
      <formula>"3"</formula>
    </cfRule>
    <cfRule type="cellIs" dxfId="2" priority="3" operator="equal">
      <formula>"2"</formula>
    </cfRule>
    <cfRule type="cellIs" dxfId="1" priority="4" operator="equal">
      <formula>"1"</formula>
    </cfRule>
  </conditionalFormatting>
  <conditionalFormatting sqref="AE2:AE138">
    <cfRule type="colorScale" priority="6">
      <colorScale>
        <cfvo type="min"/>
        <cfvo type="max"/>
        <color rgb="FFFFEF9C"/>
        <color rgb="FF63BE7B"/>
      </colorScale>
    </cfRule>
  </conditionalFormatting>
  <conditionalFormatting sqref="AE3:AE138">
    <cfRule type="colorScale" priority="5">
      <colorScale>
        <cfvo type="min"/>
        <cfvo type="max"/>
        <color rgb="FFFCFCFF"/>
        <color rgb="FF63BE7B"/>
      </colorScale>
    </cfRule>
    <cfRule type="cellIs" dxfId="0" priority="7" operator="equal">
      <formula>"ESPECÍFICAR TIPO DE META"</formula>
    </cfRule>
  </conditionalFormatting>
  <dataValidations count="1">
    <dataValidation type="list" allowBlank="1" showInputMessage="1" showErrorMessage="1" sqref="F3:F138" xr:uid="{00000000-0002-0000-0400-000000000000}">
      <formula1>$BB$5:$BB$6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442"/>
  <sheetViews>
    <sheetView topLeftCell="A2" workbookViewId="0">
      <selection activeCell="F11" sqref="F11"/>
    </sheetView>
  </sheetViews>
  <sheetFormatPr baseColWidth="10" defaultColWidth="11.42578125" defaultRowHeight="15" x14ac:dyDescent="0.25"/>
  <cols>
    <col min="2" max="3" width="11.28515625" customWidth="1"/>
  </cols>
  <sheetData>
    <row r="2" spans="2:6" x14ac:dyDescent="0.25">
      <c r="B2" s="1" t="s">
        <v>703</v>
      </c>
      <c r="C2" s="1" t="s">
        <v>704</v>
      </c>
      <c r="F2" s="1">
        <v>0</v>
      </c>
    </row>
    <row r="3" spans="2:6" x14ac:dyDescent="0.25">
      <c r="B3" s="1" t="str">
        <f>F6</f>
        <v>0%</v>
      </c>
      <c r="C3" s="1">
        <v>9.9999999999999998E-17</v>
      </c>
      <c r="E3" t="e">
        <f>INDEX(Hoja1!$C$3:$C$230,MATCH(F2,Hoja1!$B$3:$B$230,0))</f>
        <v>#N/A</v>
      </c>
    </row>
    <row r="4" spans="2:6" x14ac:dyDescent="0.25">
      <c r="B4" s="1">
        <v>0.01</v>
      </c>
      <c r="C4" s="1">
        <v>0.01</v>
      </c>
    </row>
    <row r="5" spans="2:6" x14ac:dyDescent="0.25">
      <c r="B5" s="1">
        <v>0.02</v>
      </c>
      <c r="C5" s="1">
        <v>0.02</v>
      </c>
    </row>
    <row r="6" spans="2:6" x14ac:dyDescent="0.25">
      <c r="B6" s="1">
        <v>0.03</v>
      </c>
      <c r="C6" s="1">
        <v>0.03</v>
      </c>
      <c r="F6" t="str">
        <f>+"0%"</f>
        <v>0%</v>
      </c>
    </row>
    <row r="7" spans="2:6" x14ac:dyDescent="0.25">
      <c r="B7" s="1">
        <v>0.04</v>
      </c>
      <c r="C7" s="1">
        <v>0.04</v>
      </c>
    </row>
    <row r="8" spans="2:6" x14ac:dyDescent="0.25">
      <c r="B8" s="1">
        <v>0.05</v>
      </c>
      <c r="C8" s="1">
        <v>0.05</v>
      </c>
    </row>
    <row r="9" spans="2:6" x14ac:dyDescent="0.25">
      <c r="B9" s="1">
        <v>0.06</v>
      </c>
      <c r="C9" s="1">
        <v>0.06</v>
      </c>
    </row>
    <row r="10" spans="2:6" x14ac:dyDescent="0.25">
      <c r="B10" s="1">
        <v>7.0000000000000007E-2</v>
      </c>
      <c r="C10" s="1">
        <v>7.0000000000000007E-2</v>
      </c>
    </row>
    <row r="11" spans="2:6" x14ac:dyDescent="0.25">
      <c r="B11" s="1">
        <v>0.08</v>
      </c>
      <c r="C11" s="1">
        <v>0.08</v>
      </c>
    </row>
    <row r="12" spans="2:6" x14ac:dyDescent="0.25">
      <c r="B12" s="1">
        <v>0.09</v>
      </c>
      <c r="C12" s="1">
        <v>0.09</v>
      </c>
    </row>
    <row r="13" spans="2:6" x14ac:dyDescent="0.25">
      <c r="B13" s="1">
        <v>0.1</v>
      </c>
      <c r="C13" s="1">
        <v>0.1</v>
      </c>
    </row>
    <row r="14" spans="2:6" x14ac:dyDescent="0.25">
      <c r="B14" s="1">
        <v>0.11</v>
      </c>
      <c r="C14" s="1">
        <v>0.11</v>
      </c>
    </row>
    <row r="15" spans="2:6" x14ac:dyDescent="0.25">
      <c r="B15" s="1">
        <v>0.12</v>
      </c>
      <c r="C15" s="1">
        <v>0.12</v>
      </c>
    </row>
    <row r="16" spans="2:6" x14ac:dyDescent="0.25">
      <c r="B16" s="1">
        <v>0.13</v>
      </c>
      <c r="C16" s="1">
        <v>0.13</v>
      </c>
    </row>
    <row r="17" spans="2:3" x14ac:dyDescent="0.25">
      <c r="B17" s="1">
        <v>0.14000000000000001</v>
      </c>
      <c r="C17" s="1">
        <v>0.14000000000000001</v>
      </c>
    </row>
    <row r="18" spans="2:3" x14ac:dyDescent="0.25">
      <c r="B18" s="1">
        <v>0.15</v>
      </c>
      <c r="C18" s="1">
        <v>0.15</v>
      </c>
    </row>
    <row r="19" spans="2:3" x14ac:dyDescent="0.25">
      <c r="B19" s="1">
        <v>0.16</v>
      </c>
      <c r="C19" s="1">
        <v>0.16</v>
      </c>
    </row>
    <row r="20" spans="2:3" x14ac:dyDescent="0.25">
      <c r="B20" s="1">
        <v>0.17</v>
      </c>
      <c r="C20" s="1">
        <v>0.17</v>
      </c>
    </row>
    <row r="21" spans="2:3" x14ac:dyDescent="0.25">
      <c r="B21" s="1">
        <v>0.18</v>
      </c>
      <c r="C21" s="1">
        <v>0.18</v>
      </c>
    </row>
    <row r="22" spans="2:3" x14ac:dyDescent="0.25">
      <c r="B22" s="1">
        <v>0.19</v>
      </c>
      <c r="C22" s="1">
        <v>0.19</v>
      </c>
    </row>
    <row r="23" spans="2:3" x14ac:dyDescent="0.25">
      <c r="B23" s="1">
        <v>0.2</v>
      </c>
      <c r="C23" s="1">
        <v>0.2</v>
      </c>
    </row>
    <row r="24" spans="2:3" x14ac:dyDescent="0.25">
      <c r="B24" s="1">
        <v>0.21</v>
      </c>
      <c r="C24" s="1">
        <v>0.21</v>
      </c>
    </row>
    <row r="25" spans="2:3" x14ac:dyDescent="0.25">
      <c r="B25" s="1">
        <v>0.22</v>
      </c>
      <c r="C25" s="1">
        <v>0.22</v>
      </c>
    </row>
    <row r="26" spans="2:3" x14ac:dyDescent="0.25">
      <c r="B26" s="1">
        <v>0.23</v>
      </c>
      <c r="C26" s="1">
        <v>0.23</v>
      </c>
    </row>
    <row r="27" spans="2:3" x14ac:dyDescent="0.25">
      <c r="B27" s="1">
        <v>0.24</v>
      </c>
      <c r="C27" s="1">
        <v>0.24</v>
      </c>
    </row>
    <row r="28" spans="2:3" x14ac:dyDescent="0.25">
      <c r="B28" s="1">
        <v>0.25</v>
      </c>
      <c r="C28" s="1">
        <v>0.25</v>
      </c>
    </row>
    <row r="29" spans="2:3" x14ac:dyDescent="0.25">
      <c r="B29" s="1">
        <v>0.26</v>
      </c>
      <c r="C29" s="1">
        <v>0.26</v>
      </c>
    </row>
    <row r="30" spans="2:3" x14ac:dyDescent="0.25">
      <c r="B30" s="1">
        <v>0.27</v>
      </c>
      <c r="C30" s="1">
        <v>0.27</v>
      </c>
    </row>
    <row r="31" spans="2:3" x14ac:dyDescent="0.25">
      <c r="B31" s="1">
        <v>0.28000000000000003</v>
      </c>
      <c r="C31" s="1">
        <v>0.28000000000000003</v>
      </c>
    </row>
    <row r="32" spans="2:3" x14ac:dyDescent="0.25">
      <c r="B32" s="1">
        <v>0.28999999999999998</v>
      </c>
      <c r="C32" s="1">
        <v>0.28999999999999998</v>
      </c>
    </row>
    <row r="33" spans="2:3" x14ac:dyDescent="0.25">
      <c r="B33" s="1">
        <v>0.3</v>
      </c>
      <c r="C33" s="1">
        <v>0.3</v>
      </c>
    </row>
    <row r="34" spans="2:3" x14ac:dyDescent="0.25">
      <c r="B34" s="1">
        <v>0.31</v>
      </c>
      <c r="C34" s="1">
        <v>0.31</v>
      </c>
    </row>
    <row r="35" spans="2:3" x14ac:dyDescent="0.25">
      <c r="B35" s="1">
        <v>0.32</v>
      </c>
      <c r="C35" s="1">
        <v>0.32</v>
      </c>
    </row>
    <row r="36" spans="2:3" x14ac:dyDescent="0.25">
      <c r="B36" s="1">
        <v>0.33</v>
      </c>
      <c r="C36" s="1">
        <v>0.33</v>
      </c>
    </row>
    <row r="37" spans="2:3" x14ac:dyDescent="0.25">
      <c r="B37" s="1">
        <v>0.34</v>
      </c>
      <c r="C37" s="1">
        <v>0.34</v>
      </c>
    </row>
    <row r="38" spans="2:3" x14ac:dyDescent="0.25">
      <c r="B38" s="1">
        <v>0.35</v>
      </c>
      <c r="C38" s="1">
        <v>0.35</v>
      </c>
    </row>
    <row r="39" spans="2:3" x14ac:dyDescent="0.25">
      <c r="B39" s="1">
        <v>0.36</v>
      </c>
      <c r="C39" s="1">
        <v>0.36</v>
      </c>
    </row>
    <row r="40" spans="2:3" x14ac:dyDescent="0.25">
      <c r="B40" s="1">
        <v>0.37</v>
      </c>
      <c r="C40" s="1">
        <v>0.37</v>
      </c>
    </row>
    <row r="41" spans="2:3" x14ac:dyDescent="0.25">
      <c r="B41" s="1">
        <v>0.38</v>
      </c>
      <c r="C41" s="1">
        <v>0.38</v>
      </c>
    </row>
    <row r="42" spans="2:3" x14ac:dyDescent="0.25">
      <c r="B42" s="1">
        <v>0.39</v>
      </c>
      <c r="C42" s="1">
        <v>0.39</v>
      </c>
    </row>
    <row r="43" spans="2:3" x14ac:dyDescent="0.25">
      <c r="B43" s="1">
        <v>0.4</v>
      </c>
      <c r="C43" s="1">
        <v>0.4</v>
      </c>
    </row>
    <row r="44" spans="2:3" x14ac:dyDescent="0.25">
      <c r="B44" s="1">
        <v>0.41</v>
      </c>
      <c r="C44" s="1">
        <v>0.41</v>
      </c>
    </row>
    <row r="45" spans="2:3" x14ac:dyDescent="0.25">
      <c r="B45" s="1">
        <v>0.42</v>
      </c>
      <c r="C45" s="1">
        <v>0.42</v>
      </c>
    </row>
    <row r="46" spans="2:3" x14ac:dyDescent="0.25">
      <c r="B46" s="1">
        <v>0.43</v>
      </c>
      <c r="C46" s="1">
        <v>0.43</v>
      </c>
    </row>
    <row r="47" spans="2:3" x14ac:dyDescent="0.25">
      <c r="B47" s="1">
        <v>0.44</v>
      </c>
      <c r="C47" s="1">
        <v>0.44</v>
      </c>
    </row>
    <row r="48" spans="2:3" x14ac:dyDescent="0.25">
      <c r="B48" s="1">
        <v>0.45</v>
      </c>
      <c r="C48" s="1">
        <v>0.45</v>
      </c>
    </row>
    <row r="49" spans="2:3" x14ac:dyDescent="0.25">
      <c r="B49" s="1">
        <v>0.46</v>
      </c>
      <c r="C49" s="1">
        <v>0.46</v>
      </c>
    </row>
    <row r="50" spans="2:3" x14ac:dyDescent="0.25">
      <c r="B50" s="1">
        <v>0.47</v>
      </c>
      <c r="C50" s="1">
        <v>0.47</v>
      </c>
    </row>
    <row r="51" spans="2:3" x14ac:dyDescent="0.25">
      <c r="B51" s="1">
        <v>0.48</v>
      </c>
      <c r="C51" s="1">
        <v>0.48</v>
      </c>
    </row>
    <row r="52" spans="2:3" x14ac:dyDescent="0.25">
      <c r="B52" s="1">
        <v>0.49</v>
      </c>
      <c r="C52" s="1">
        <v>0.49</v>
      </c>
    </row>
    <row r="53" spans="2:3" x14ac:dyDescent="0.25">
      <c r="B53" s="1">
        <v>0.5</v>
      </c>
      <c r="C53" s="1">
        <v>0.5</v>
      </c>
    </row>
    <row r="54" spans="2:3" x14ac:dyDescent="0.25">
      <c r="B54" s="1">
        <v>0.51</v>
      </c>
      <c r="C54" s="1">
        <v>0.51</v>
      </c>
    </row>
    <row r="55" spans="2:3" x14ac:dyDescent="0.25">
      <c r="B55" s="1">
        <v>0.52</v>
      </c>
      <c r="C55" s="1">
        <v>0.52</v>
      </c>
    </row>
    <row r="56" spans="2:3" x14ac:dyDescent="0.25">
      <c r="B56" s="1">
        <v>0.53</v>
      </c>
      <c r="C56" s="1">
        <v>0.53</v>
      </c>
    </row>
    <row r="57" spans="2:3" x14ac:dyDescent="0.25">
      <c r="B57" s="1">
        <v>0.54</v>
      </c>
      <c r="C57" s="1">
        <v>0.54</v>
      </c>
    </row>
    <row r="58" spans="2:3" x14ac:dyDescent="0.25">
      <c r="B58" s="1">
        <v>0.55000000000000004</v>
      </c>
      <c r="C58" s="1">
        <v>0.55000000000000004</v>
      </c>
    </row>
    <row r="59" spans="2:3" x14ac:dyDescent="0.25">
      <c r="B59" s="1">
        <v>0.56000000000000005</v>
      </c>
      <c r="C59" s="1">
        <v>0.56000000000000005</v>
      </c>
    </row>
    <row r="60" spans="2:3" x14ac:dyDescent="0.25">
      <c r="B60" s="1">
        <v>0.56999999999999995</v>
      </c>
      <c r="C60" s="1">
        <v>0.56999999999999995</v>
      </c>
    </row>
    <row r="61" spans="2:3" x14ac:dyDescent="0.25">
      <c r="B61" s="1">
        <v>0.57999999999999996</v>
      </c>
      <c r="C61" s="1">
        <v>0.57999999999999996</v>
      </c>
    </row>
    <row r="62" spans="2:3" x14ac:dyDescent="0.25">
      <c r="B62" s="1">
        <v>0.59</v>
      </c>
      <c r="C62" s="1">
        <v>0.59</v>
      </c>
    </row>
    <row r="63" spans="2:3" x14ac:dyDescent="0.25">
      <c r="B63" s="1">
        <v>0.6</v>
      </c>
      <c r="C63" s="1">
        <v>0.6</v>
      </c>
    </row>
    <row r="64" spans="2:3" x14ac:dyDescent="0.25">
      <c r="B64" s="1">
        <v>0.61</v>
      </c>
      <c r="C64" s="1">
        <v>0.61</v>
      </c>
    </row>
    <row r="65" spans="2:3" x14ac:dyDescent="0.25">
      <c r="B65" s="1">
        <v>0.62</v>
      </c>
      <c r="C65" s="1">
        <v>0.62</v>
      </c>
    </row>
    <row r="66" spans="2:3" x14ac:dyDescent="0.25">
      <c r="B66" s="1">
        <v>0.63</v>
      </c>
      <c r="C66" s="1">
        <v>0.63</v>
      </c>
    </row>
    <row r="67" spans="2:3" x14ac:dyDescent="0.25">
      <c r="B67" s="1">
        <v>0.64</v>
      </c>
      <c r="C67" s="1">
        <v>0.64</v>
      </c>
    </row>
    <row r="68" spans="2:3" x14ac:dyDescent="0.25">
      <c r="B68" s="1">
        <v>0.65</v>
      </c>
      <c r="C68" s="1">
        <v>0.65</v>
      </c>
    </row>
    <row r="69" spans="2:3" x14ac:dyDescent="0.25">
      <c r="B69" s="1">
        <v>0.66</v>
      </c>
      <c r="C69" s="1">
        <v>0.66</v>
      </c>
    </row>
    <row r="70" spans="2:3" x14ac:dyDescent="0.25">
      <c r="B70" s="1">
        <v>0.67</v>
      </c>
      <c r="C70" s="1">
        <v>0.67</v>
      </c>
    </row>
    <row r="71" spans="2:3" x14ac:dyDescent="0.25">
      <c r="B71" s="1">
        <v>0.68</v>
      </c>
      <c r="C71" s="1">
        <v>0.68</v>
      </c>
    </row>
    <row r="72" spans="2:3" x14ac:dyDescent="0.25">
      <c r="B72" s="1">
        <v>0.69</v>
      </c>
      <c r="C72" s="1">
        <v>0.69</v>
      </c>
    </row>
    <row r="73" spans="2:3" x14ac:dyDescent="0.25">
      <c r="B73" s="1">
        <v>0.7</v>
      </c>
      <c r="C73" s="1">
        <v>0.7</v>
      </c>
    </row>
    <row r="74" spans="2:3" x14ac:dyDescent="0.25">
      <c r="B74" s="1">
        <v>0.71</v>
      </c>
      <c r="C74" s="1">
        <v>0.71</v>
      </c>
    </row>
    <row r="75" spans="2:3" x14ac:dyDescent="0.25">
      <c r="B75" s="1">
        <v>0.72</v>
      </c>
      <c r="C75" s="1">
        <v>0.72</v>
      </c>
    </row>
    <row r="76" spans="2:3" x14ac:dyDescent="0.25">
      <c r="B76" s="1">
        <v>0.73</v>
      </c>
      <c r="C76" s="1">
        <v>0.73</v>
      </c>
    </row>
    <row r="77" spans="2:3" x14ac:dyDescent="0.25">
      <c r="B77" s="1">
        <v>0.74</v>
      </c>
      <c r="C77" s="1">
        <v>0.74</v>
      </c>
    </row>
    <row r="78" spans="2:3" x14ac:dyDescent="0.25">
      <c r="B78" s="1">
        <v>0.75</v>
      </c>
      <c r="C78" s="1">
        <v>0.75</v>
      </c>
    </row>
    <row r="79" spans="2:3" x14ac:dyDescent="0.25">
      <c r="B79" s="1">
        <v>0.76</v>
      </c>
      <c r="C79" s="1">
        <v>0.76</v>
      </c>
    </row>
    <row r="80" spans="2:3" x14ac:dyDescent="0.25">
      <c r="B80" s="1">
        <v>0.77</v>
      </c>
      <c r="C80" s="1">
        <v>0.77</v>
      </c>
    </row>
    <row r="81" spans="2:3" x14ac:dyDescent="0.25">
      <c r="B81" s="1">
        <v>0.78</v>
      </c>
      <c r="C81" s="1">
        <v>0.78</v>
      </c>
    </row>
    <row r="82" spans="2:3" x14ac:dyDescent="0.25">
      <c r="B82" s="1">
        <v>0.79</v>
      </c>
      <c r="C82" s="1">
        <v>0.79</v>
      </c>
    </row>
    <row r="83" spans="2:3" x14ac:dyDescent="0.25">
      <c r="B83" s="1">
        <v>0.8</v>
      </c>
      <c r="C83" s="1">
        <v>0.8</v>
      </c>
    </row>
    <row r="84" spans="2:3" x14ac:dyDescent="0.25">
      <c r="B84" s="1">
        <v>0.81</v>
      </c>
      <c r="C84" s="1">
        <v>0.81</v>
      </c>
    </row>
    <row r="85" spans="2:3" x14ac:dyDescent="0.25">
      <c r="B85" s="1">
        <v>0.82</v>
      </c>
      <c r="C85" s="1">
        <v>0.82</v>
      </c>
    </row>
    <row r="86" spans="2:3" x14ac:dyDescent="0.25">
      <c r="B86" s="1">
        <v>0.83</v>
      </c>
      <c r="C86" s="1">
        <v>0.83</v>
      </c>
    </row>
    <row r="87" spans="2:3" x14ac:dyDescent="0.25">
      <c r="B87" s="1">
        <v>0.84</v>
      </c>
      <c r="C87" s="1">
        <v>0.84</v>
      </c>
    </row>
    <row r="88" spans="2:3" x14ac:dyDescent="0.25">
      <c r="B88" s="1">
        <v>0.85</v>
      </c>
      <c r="C88" s="1">
        <v>0.85</v>
      </c>
    </row>
    <row r="89" spans="2:3" x14ac:dyDescent="0.25">
      <c r="B89" s="1">
        <v>0.86</v>
      </c>
      <c r="C89" s="1">
        <v>0.86</v>
      </c>
    </row>
    <row r="90" spans="2:3" x14ac:dyDescent="0.25">
      <c r="B90" s="1">
        <v>0.87</v>
      </c>
      <c r="C90" s="1">
        <v>0.87</v>
      </c>
    </row>
    <row r="91" spans="2:3" x14ac:dyDescent="0.25">
      <c r="B91" s="1">
        <v>0.88</v>
      </c>
      <c r="C91" s="1">
        <v>0.88</v>
      </c>
    </row>
    <row r="92" spans="2:3" x14ac:dyDescent="0.25">
      <c r="B92" s="1">
        <v>0.89</v>
      </c>
      <c r="C92" s="1">
        <v>0.89</v>
      </c>
    </row>
    <row r="93" spans="2:3" x14ac:dyDescent="0.25">
      <c r="B93" s="1">
        <v>0.9</v>
      </c>
      <c r="C93" s="1">
        <v>0.9</v>
      </c>
    </row>
    <row r="94" spans="2:3" x14ac:dyDescent="0.25">
      <c r="B94" s="1">
        <v>0.91</v>
      </c>
      <c r="C94" s="1">
        <v>0.91</v>
      </c>
    </row>
    <row r="95" spans="2:3" x14ac:dyDescent="0.25">
      <c r="B95" s="1">
        <v>0.92</v>
      </c>
      <c r="C95" s="1">
        <v>0.92</v>
      </c>
    </row>
    <row r="96" spans="2:3" x14ac:dyDescent="0.25">
      <c r="B96" s="1">
        <v>0.93</v>
      </c>
      <c r="C96" s="1">
        <v>0.93</v>
      </c>
    </row>
    <row r="97" spans="2:3" x14ac:dyDescent="0.25">
      <c r="B97" s="1">
        <v>0.94</v>
      </c>
      <c r="C97" s="1">
        <v>0.94</v>
      </c>
    </row>
    <row r="98" spans="2:3" x14ac:dyDescent="0.25">
      <c r="B98" s="1">
        <v>0.95</v>
      </c>
      <c r="C98" s="1">
        <v>0.95</v>
      </c>
    </row>
    <row r="99" spans="2:3" x14ac:dyDescent="0.25">
      <c r="B99" s="1">
        <v>0.96</v>
      </c>
      <c r="C99" s="1">
        <v>0.96</v>
      </c>
    </row>
    <row r="100" spans="2:3" x14ac:dyDescent="0.25">
      <c r="B100" s="1">
        <v>0.97</v>
      </c>
      <c r="C100" s="1">
        <v>0.97</v>
      </c>
    </row>
    <row r="101" spans="2:3" x14ac:dyDescent="0.25">
      <c r="B101" s="1">
        <v>0.98</v>
      </c>
      <c r="C101" s="1">
        <v>0.98</v>
      </c>
    </row>
    <row r="102" spans="2:3" x14ac:dyDescent="0.25">
      <c r="B102" s="1">
        <v>0.99</v>
      </c>
      <c r="C102" s="1">
        <v>0.99</v>
      </c>
    </row>
    <row r="103" spans="2:3" x14ac:dyDescent="0.25">
      <c r="B103" s="1">
        <v>1</v>
      </c>
      <c r="C103" s="1">
        <v>1</v>
      </c>
    </row>
    <row r="104" spans="2:3" x14ac:dyDescent="0.25">
      <c r="B104" s="1">
        <v>1.01</v>
      </c>
      <c r="C104" s="1">
        <v>1</v>
      </c>
    </row>
    <row r="105" spans="2:3" x14ac:dyDescent="0.25">
      <c r="B105" s="1">
        <v>1.02</v>
      </c>
      <c r="C105" s="1">
        <v>1</v>
      </c>
    </row>
    <row r="106" spans="2:3" x14ac:dyDescent="0.25">
      <c r="B106" s="1">
        <v>1.03</v>
      </c>
      <c r="C106" s="1">
        <v>1</v>
      </c>
    </row>
    <row r="107" spans="2:3" x14ac:dyDescent="0.25">
      <c r="B107" s="1">
        <v>1.04</v>
      </c>
      <c r="C107" s="1">
        <v>1</v>
      </c>
    </row>
    <row r="108" spans="2:3" x14ac:dyDescent="0.25">
      <c r="B108" s="1">
        <v>1.05</v>
      </c>
      <c r="C108" s="1">
        <v>1</v>
      </c>
    </row>
    <row r="109" spans="2:3" x14ac:dyDescent="0.25">
      <c r="B109" s="1">
        <v>1.06</v>
      </c>
      <c r="C109" s="1">
        <v>1</v>
      </c>
    </row>
    <row r="110" spans="2:3" x14ac:dyDescent="0.25">
      <c r="B110" s="1">
        <v>1.07</v>
      </c>
      <c r="C110" s="1">
        <v>1</v>
      </c>
    </row>
    <row r="111" spans="2:3" x14ac:dyDescent="0.25">
      <c r="B111" s="1">
        <v>1.08</v>
      </c>
      <c r="C111" s="1">
        <v>1</v>
      </c>
    </row>
    <row r="112" spans="2:3" x14ac:dyDescent="0.25">
      <c r="B112" s="1">
        <v>1.0900000000000001</v>
      </c>
      <c r="C112" s="1">
        <v>1</v>
      </c>
    </row>
    <row r="113" spans="2:3" x14ac:dyDescent="0.25">
      <c r="B113" s="1">
        <v>1.1000000000000001</v>
      </c>
      <c r="C113" s="1">
        <v>1</v>
      </c>
    </row>
    <row r="114" spans="2:3" x14ac:dyDescent="0.25">
      <c r="B114" s="1">
        <v>1.1100000000000001</v>
      </c>
      <c r="C114" s="1">
        <v>1</v>
      </c>
    </row>
    <row r="115" spans="2:3" x14ac:dyDescent="0.25">
      <c r="B115" s="1">
        <v>1.1200000000000001</v>
      </c>
      <c r="C115" s="1">
        <v>1</v>
      </c>
    </row>
    <row r="116" spans="2:3" x14ac:dyDescent="0.25">
      <c r="B116" s="1">
        <v>1.1299999999999999</v>
      </c>
      <c r="C116" s="1">
        <v>1</v>
      </c>
    </row>
    <row r="117" spans="2:3" x14ac:dyDescent="0.25">
      <c r="B117" s="1">
        <v>1.1399999999999999</v>
      </c>
      <c r="C117" s="1">
        <v>1</v>
      </c>
    </row>
    <row r="118" spans="2:3" x14ac:dyDescent="0.25">
      <c r="B118" s="1">
        <v>1.1499999999999999</v>
      </c>
      <c r="C118" s="1">
        <v>1</v>
      </c>
    </row>
    <row r="119" spans="2:3" x14ac:dyDescent="0.25">
      <c r="B119" s="1">
        <v>1.1599999999999999</v>
      </c>
      <c r="C119" s="1">
        <v>1</v>
      </c>
    </row>
    <row r="120" spans="2:3" x14ac:dyDescent="0.25">
      <c r="B120" s="1">
        <v>1.17</v>
      </c>
      <c r="C120" s="1">
        <v>1</v>
      </c>
    </row>
    <row r="121" spans="2:3" x14ac:dyDescent="0.25">
      <c r="B121" s="1">
        <v>1.18</v>
      </c>
      <c r="C121" s="1">
        <v>1</v>
      </c>
    </row>
    <row r="122" spans="2:3" x14ac:dyDescent="0.25">
      <c r="B122" s="1">
        <v>1.19</v>
      </c>
      <c r="C122" s="1">
        <v>1</v>
      </c>
    </row>
    <row r="123" spans="2:3" x14ac:dyDescent="0.25">
      <c r="B123" s="1">
        <v>1.2</v>
      </c>
      <c r="C123" s="1">
        <v>1</v>
      </c>
    </row>
    <row r="124" spans="2:3" x14ac:dyDescent="0.25">
      <c r="B124" s="1">
        <v>1.21</v>
      </c>
      <c r="C124" s="1">
        <v>1</v>
      </c>
    </row>
    <row r="125" spans="2:3" x14ac:dyDescent="0.25">
      <c r="B125" s="1">
        <v>1.22</v>
      </c>
      <c r="C125" s="1">
        <v>1</v>
      </c>
    </row>
    <row r="126" spans="2:3" x14ac:dyDescent="0.25">
      <c r="B126" s="1">
        <v>1.23</v>
      </c>
      <c r="C126" s="1">
        <v>1</v>
      </c>
    </row>
    <row r="127" spans="2:3" x14ac:dyDescent="0.25">
      <c r="B127" s="1">
        <v>1.24</v>
      </c>
      <c r="C127" s="1">
        <v>1</v>
      </c>
    </row>
    <row r="128" spans="2:3" x14ac:dyDescent="0.25">
      <c r="B128" s="1">
        <v>1.25</v>
      </c>
      <c r="C128" s="1">
        <v>1</v>
      </c>
    </row>
    <row r="129" spans="2:3" x14ac:dyDescent="0.25">
      <c r="B129" s="1">
        <v>1.26</v>
      </c>
      <c r="C129" s="1">
        <v>1</v>
      </c>
    </row>
    <row r="130" spans="2:3" x14ac:dyDescent="0.25">
      <c r="B130" s="1">
        <v>1.27</v>
      </c>
      <c r="C130" s="1">
        <v>1</v>
      </c>
    </row>
    <row r="131" spans="2:3" x14ac:dyDescent="0.25">
      <c r="B131" s="1">
        <v>1.28</v>
      </c>
      <c r="C131" s="1">
        <v>1</v>
      </c>
    </row>
    <row r="132" spans="2:3" x14ac:dyDescent="0.25">
      <c r="B132" s="1">
        <v>1.29</v>
      </c>
      <c r="C132" s="1">
        <v>1</v>
      </c>
    </row>
    <row r="133" spans="2:3" x14ac:dyDescent="0.25">
      <c r="B133" s="1">
        <v>1.3</v>
      </c>
      <c r="C133" s="1">
        <v>1</v>
      </c>
    </row>
    <row r="134" spans="2:3" x14ac:dyDescent="0.25">
      <c r="B134" s="1">
        <v>1.31</v>
      </c>
      <c r="C134" s="1">
        <v>1</v>
      </c>
    </row>
    <row r="135" spans="2:3" x14ac:dyDescent="0.25">
      <c r="B135" s="1">
        <v>1.32</v>
      </c>
      <c r="C135" s="1">
        <v>1</v>
      </c>
    </row>
    <row r="136" spans="2:3" x14ac:dyDescent="0.25">
      <c r="B136" s="1">
        <v>1.33</v>
      </c>
      <c r="C136" s="1">
        <v>1</v>
      </c>
    </row>
    <row r="137" spans="2:3" x14ac:dyDescent="0.25">
      <c r="B137" s="1">
        <v>1.34</v>
      </c>
      <c r="C137" s="1">
        <v>1</v>
      </c>
    </row>
    <row r="138" spans="2:3" x14ac:dyDescent="0.25">
      <c r="B138" s="1">
        <v>1.35</v>
      </c>
      <c r="C138" s="1">
        <v>1</v>
      </c>
    </row>
    <row r="139" spans="2:3" x14ac:dyDescent="0.25">
      <c r="B139" s="1">
        <v>1.36</v>
      </c>
      <c r="C139" s="1">
        <v>1</v>
      </c>
    </row>
    <row r="140" spans="2:3" x14ac:dyDescent="0.25">
      <c r="B140" s="1">
        <v>1.37</v>
      </c>
      <c r="C140" s="1">
        <v>1</v>
      </c>
    </row>
    <row r="141" spans="2:3" x14ac:dyDescent="0.25">
      <c r="B141" s="1">
        <v>1.38</v>
      </c>
      <c r="C141" s="1">
        <v>1</v>
      </c>
    </row>
    <row r="142" spans="2:3" x14ac:dyDescent="0.25">
      <c r="B142" s="1">
        <v>1.39</v>
      </c>
      <c r="C142" s="1">
        <v>1</v>
      </c>
    </row>
    <row r="143" spans="2:3" x14ac:dyDescent="0.25">
      <c r="B143" s="1">
        <v>1.4</v>
      </c>
      <c r="C143" s="1">
        <v>1</v>
      </c>
    </row>
    <row r="144" spans="2:3" x14ac:dyDescent="0.25">
      <c r="B144" s="1">
        <v>1.41</v>
      </c>
      <c r="C144" s="1">
        <v>1</v>
      </c>
    </row>
    <row r="145" spans="2:3" x14ac:dyDescent="0.25">
      <c r="B145" s="1">
        <v>1.42</v>
      </c>
      <c r="C145" s="1">
        <v>1</v>
      </c>
    </row>
    <row r="146" spans="2:3" x14ac:dyDescent="0.25">
      <c r="B146" s="1">
        <v>1.43</v>
      </c>
      <c r="C146" s="1">
        <v>1</v>
      </c>
    </row>
    <row r="147" spans="2:3" x14ac:dyDescent="0.25">
      <c r="B147" s="1">
        <v>1.44</v>
      </c>
      <c r="C147" s="1">
        <v>1</v>
      </c>
    </row>
    <row r="148" spans="2:3" x14ac:dyDescent="0.25">
      <c r="B148" s="1">
        <v>1.45</v>
      </c>
      <c r="C148" s="1">
        <v>1</v>
      </c>
    </row>
    <row r="149" spans="2:3" x14ac:dyDescent="0.25">
      <c r="B149" s="1">
        <v>1.46</v>
      </c>
      <c r="C149" s="1">
        <v>1</v>
      </c>
    </row>
    <row r="150" spans="2:3" x14ac:dyDescent="0.25">
      <c r="B150" s="1">
        <v>1.47</v>
      </c>
      <c r="C150" s="1">
        <v>1</v>
      </c>
    </row>
    <row r="151" spans="2:3" x14ac:dyDescent="0.25">
      <c r="B151" s="1">
        <v>1.48</v>
      </c>
      <c r="C151" s="1">
        <v>1</v>
      </c>
    </row>
    <row r="152" spans="2:3" x14ac:dyDescent="0.25">
      <c r="B152" s="1">
        <v>1.49</v>
      </c>
      <c r="C152" s="1">
        <v>1</v>
      </c>
    </row>
    <row r="153" spans="2:3" x14ac:dyDescent="0.25">
      <c r="B153" s="1">
        <v>1.5</v>
      </c>
      <c r="C153" s="1">
        <v>1</v>
      </c>
    </row>
    <row r="154" spans="2:3" x14ac:dyDescent="0.25">
      <c r="B154" s="1">
        <v>1.51</v>
      </c>
      <c r="C154" s="1">
        <v>1</v>
      </c>
    </row>
    <row r="155" spans="2:3" x14ac:dyDescent="0.25">
      <c r="B155" s="1">
        <v>1.52</v>
      </c>
      <c r="C155" s="1">
        <v>1</v>
      </c>
    </row>
    <row r="156" spans="2:3" x14ac:dyDescent="0.25">
      <c r="B156" s="1">
        <v>1.53</v>
      </c>
      <c r="C156" s="1">
        <v>1</v>
      </c>
    </row>
    <row r="157" spans="2:3" x14ac:dyDescent="0.25">
      <c r="B157" s="1">
        <v>1.54</v>
      </c>
      <c r="C157" s="1">
        <v>1</v>
      </c>
    </row>
    <row r="158" spans="2:3" x14ac:dyDescent="0.25">
      <c r="B158" s="1">
        <v>1.55</v>
      </c>
      <c r="C158" s="1">
        <v>1</v>
      </c>
    </row>
    <row r="159" spans="2:3" x14ac:dyDescent="0.25">
      <c r="B159" s="1">
        <v>1.56</v>
      </c>
      <c r="C159" s="1">
        <v>1</v>
      </c>
    </row>
    <row r="160" spans="2:3" x14ac:dyDescent="0.25">
      <c r="B160" s="1">
        <v>1.57</v>
      </c>
      <c r="C160" s="1">
        <v>1</v>
      </c>
    </row>
    <row r="161" spans="2:3" x14ac:dyDescent="0.25">
      <c r="B161" s="1">
        <v>1.58</v>
      </c>
      <c r="C161" s="1">
        <v>1</v>
      </c>
    </row>
    <row r="162" spans="2:3" x14ac:dyDescent="0.25">
      <c r="B162" s="1">
        <v>1.59</v>
      </c>
      <c r="C162" s="1">
        <v>1</v>
      </c>
    </row>
    <row r="163" spans="2:3" x14ac:dyDescent="0.25">
      <c r="B163" s="1">
        <v>1.6</v>
      </c>
      <c r="C163" s="1">
        <v>1</v>
      </c>
    </row>
    <row r="164" spans="2:3" x14ac:dyDescent="0.25">
      <c r="B164" s="1">
        <v>1.61</v>
      </c>
      <c r="C164" s="1">
        <v>1</v>
      </c>
    </row>
    <row r="165" spans="2:3" x14ac:dyDescent="0.25">
      <c r="B165" s="1">
        <v>1.62</v>
      </c>
      <c r="C165" s="1">
        <v>1</v>
      </c>
    </row>
    <row r="166" spans="2:3" x14ac:dyDescent="0.25">
      <c r="B166" s="1">
        <v>1.63</v>
      </c>
      <c r="C166" s="1">
        <v>1</v>
      </c>
    </row>
    <row r="167" spans="2:3" x14ac:dyDescent="0.25">
      <c r="B167" s="1">
        <v>1.64</v>
      </c>
      <c r="C167" s="1">
        <v>1</v>
      </c>
    </row>
    <row r="168" spans="2:3" x14ac:dyDescent="0.25">
      <c r="B168" s="1">
        <v>1.65</v>
      </c>
      <c r="C168" s="1">
        <v>1</v>
      </c>
    </row>
    <row r="169" spans="2:3" x14ac:dyDescent="0.25">
      <c r="B169" s="1">
        <v>1.66</v>
      </c>
      <c r="C169" s="1">
        <v>1</v>
      </c>
    </row>
    <row r="170" spans="2:3" x14ac:dyDescent="0.25">
      <c r="B170" s="1">
        <v>1.67</v>
      </c>
      <c r="C170" s="1">
        <v>1</v>
      </c>
    </row>
    <row r="171" spans="2:3" x14ac:dyDescent="0.25">
      <c r="B171" s="1">
        <v>1.68</v>
      </c>
      <c r="C171" s="1">
        <v>1</v>
      </c>
    </row>
    <row r="172" spans="2:3" x14ac:dyDescent="0.25">
      <c r="B172" s="1">
        <v>1.69</v>
      </c>
      <c r="C172" s="1">
        <v>1</v>
      </c>
    </row>
    <row r="173" spans="2:3" x14ac:dyDescent="0.25">
      <c r="B173" s="1">
        <v>1.7</v>
      </c>
      <c r="C173" s="1">
        <v>1</v>
      </c>
    </row>
    <row r="174" spans="2:3" x14ac:dyDescent="0.25">
      <c r="B174" s="1">
        <v>1.71</v>
      </c>
      <c r="C174" s="1">
        <v>1</v>
      </c>
    </row>
    <row r="175" spans="2:3" x14ac:dyDescent="0.25">
      <c r="B175" s="1">
        <v>1.72</v>
      </c>
      <c r="C175" s="1">
        <v>1</v>
      </c>
    </row>
    <row r="176" spans="2:3" x14ac:dyDescent="0.25">
      <c r="B176" s="1">
        <v>1.73</v>
      </c>
      <c r="C176" s="1">
        <v>1</v>
      </c>
    </row>
    <row r="177" spans="2:3" x14ac:dyDescent="0.25">
      <c r="B177" s="1">
        <v>1.74</v>
      </c>
      <c r="C177" s="1">
        <v>1</v>
      </c>
    </row>
    <row r="178" spans="2:3" x14ac:dyDescent="0.25">
      <c r="B178" s="1">
        <v>1.75</v>
      </c>
      <c r="C178" s="1">
        <v>1</v>
      </c>
    </row>
    <row r="179" spans="2:3" x14ac:dyDescent="0.25">
      <c r="B179" s="1">
        <v>1.76</v>
      </c>
      <c r="C179" s="1">
        <v>1</v>
      </c>
    </row>
    <row r="180" spans="2:3" x14ac:dyDescent="0.25">
      <c r="B180" s="1">
        <v>1.77</v>
      </c>
      <c r="C180" s="1">
        <v>1</v>
      </c>
    </row>
    <row r="181" spans="2:3" x14ac:dyDescent="0.25">
      <c r="B181" s="1">
        <v>1.78</v>
      </c>
      <c r="C181" s="1">
        <v>1</v>
      </c>
    </row>
    <row r="182" spans="2:3" x14ac:dyDescent="0.25">
      <c r="B182" s="1">
        <v>1.79</v>
      </c>
      <c r="C182" s="1">
        <v>1</v>
      </c>
    </row>
    <row r="183" spans="2:3" x14ac:dyDescent="0.25">
      <c r="B183" s="1">
        <v>1.8</v>
      </c>
      <c r="C183" s="1">
        <v>1</v>
      </c>
    </row>
    <row r="184" spans="2:3" x14ac:dyDescent="0.25">
      <c r="B184" s="1">
        <v>1.81</v>
      </c>
      <c r="C184" s="1">
        <v>1</v>
      </c>
    </row>
    <row r="185" spans="2:3" x14ac:dyDescent="0.25">
      <c r="B185" s="1">
        <v>1.82</v>
      </c>
      <c r="C185" s="1">
        <v>1</v>
      </c>
    </row>
    <row r="186" spans="2:3" x14ac:dyDescent="0.25">
      <c r="B186" s="1">
        <v>1.83</v>
      </c>
      <c r="C186" s="1">
        <v>1</v>
      </c>
    </row>
    <row r="187" spans="2:3" x14ac:dyDescent="0.25">
      <c r="B187" s="1">
        <v>1.84</v>
      </c>
      <c r="C187" s="1">
        <v>1</v>
      </c>
    </row>
    <row r="188" spans="2:3" x14ac:dyDescent="0.25">
      <c r="B188" s="1">
        <v>1.85</v>
      </c>
      <c r="C188" s="1">
        <v>1</v>
      </c>
    </row>
    <row r="189" spans="2:3" x14ac:dyDescent="0.25">
      <c r="B189" s="1">
        <v>1.86</v>
      </c>
      <c r="C189" s="1">
        <v>1</v>
      </c>
    </row>
    <row r="190" spans="2:3" x14ac:dyDescent="0.25">
      <c r="B190" s="1">
        <v>1.87</v>
      </c>
      <c r="C190" s="1">
        <v>1</v>
      </c>
    </row>
    <row r="191" spans="2:3" x14ac:dyDescent="0.25">
      <c r="B191" s="1">
        <v>1.88</v>
      </c>
      <c r="C191" s="1">
        <v>1</v>
      </c>
    </row>
    <row r="192" spans="2:3" x14ac:dyDescent="0.25">
      <c r="B192" s="1">
        <v>1.89</v>
      </c>
      <c r="C192" s="1">
        <v>1</v>
      </c>
    </row>
    <row r="193" spans="2:3" x14ac:dyDescent="0.25">
      <c r="B193" s="1">
        <v>1.9</v>
      </c>
      <c r="C193" s="1">
        <v>1</v>
      </c>
    </row>
    <row r="194" spans="2:3" x14ac:dyDescent="0.25">
      <c r="B194" s="1">
        <v>1.91</v>
      </c>
      <c r="C194" s="1">
        <v>1</v>
      </c>
    </row>
    <row r="195" spans="2:3" x14ac:dyDescent="0.25">
      <c r="B195" s="1">
        <v>1.92</v>
      </c>
      <c r="C195" s="1">
        <v>1</v>
      </c>
    </row>
    <row r="196" spans="2:3" x14ac:dyDescent="0.25">
      <c r="B196" s="1">
        <v>1.93</v>
      </c>
      <c r="C196" s="1">
        <v>1</v>
      </c>
    </row>
    <row r="197" spans="2:3" x14ac:dyDescent="0.25">
      <c r="B197" s="1">
        <v>1.94</v>
      </c>
      <c r="C197" s="1">
        <v>1</v>
      </c>
    </row>
    <row r="198" spans="2:3" x14ac:dyDescent="0.25">
      <c r="B198" s="1">
        <v>1.95</v>
      </c>
      <c r="C198" s="1">
        <v>1</v>
      </c>
    </row>
    <row r="199" spans="2:3" x14ac:dyDescent="0.25">
      <c r="B199" s="1">
        <v>1.96</v>
      </c>
      <c r="C199" s="1">
        <v>1</v>
      </c>
    </row>
    <row r="200" spans="2:3" x14ac:dyDescent="0.25">
      <c r="B200" s="1">
        <v>1.97</v>
      </c>
      <c r="C200" s="1">
        <v>1</v>
      </c>
    </row>
    <row r="201" spans="2:3" x14ac:dyDescent="0.25">
      <c r="B201" s="1">
        <v>1.98</v>
      </c>
      <c r="C201" s="1">
        <v>1</v>
      </c>
    </row>
    <row r="202" spans="2:3" x14ac:dyDescent="0.25">
      <c r="B202" s="1">
        <v>1.99</v>
      </c>
      <c r="C202" s="1">
        <v>1</v>
      </c>
    </row>
    <row r="203" spans="2:3" x14ac:dyDescent="0.25">
      <c r="B203" s="1">
        <v>2</v>
      </c>
      <c r="C203" s="1">
        <v>1</v>
      </c>
    </row>
    <row r="204" spans="2:3" x14ac:dyDescent="0.25">
      <c r="B204" s="1">
        <v>2.0099999999999998</v>
      </c>
      <c r="C204" s="1">
        <v>1</v>
      </c>
    </row>
    <row r="205" spans="2:3" x14ac:dyDescent="0.25">
      <c r="B205" s="1">
        <v>2.02</v>
      </c>
      <c r="C205" s="1">
        <v>1</v>
      </c>
    </row>
    <row r="206" spans="2:3" x14ac:dyDescent="0.25">
      <c r="B206" s="1">
        <v>2.0299999999999998</v>
      </c>
      <c r="C206" s="1">
        <v>1</v>
      </c>
    </row>
    <row r="207" spans="2:3" x14ac:dyDescent="0.25">
      <c r="B207" s="1">
        <v>2.04</v>
      </c>
      <c r="C207" s="1">
        <v>1</v>
      </c>
    </row>
    <row r="208" spans="2:3" x14ac:dyDescent="0.25">
      <c r="B208" s="1">
        <v>2.0499999999999998</v>
      </c>
      <c r="C208" s="1">
        <v>1</v>
      </c>
    </row>
    <row r="209" spans="2:3" x14ac:dyDescent="0.25">
      <c r="B209" s="1">
        <v>2.06</v>
      </c>
      <c r="C209" s="1">
        <v>1</v>
      </c>
    </row>
    <row r="210" spans="2:3" x14ac:dyDescent="0.25">
      <c r="B210" s="1">
        <v>2.0699999999999998</v>
      </c>
      <c r="C210" s="1">
        <v>1</v>
      </c>
    </row>
    <row r="211" spans="2:3" x14ac:dyDescent="0.25">
      <c r="B211" s="1">
        <v>2.08</v>
      </c>
      <c r="C211" s="1">
        <v>1</v>
      </c>
    </row>
    <row r="212" spans="2:3" x14ac:dyDescent="0.25">
      <c r="B212" s="1">
        <v>2.09</v>
      </c>
      <c r="C212" s="1">
        <v>1</v>
      </c>
    </row>
    <row r="213" spans="2:3" x14ac:dyDescent="0.25">
      <c r="B213" s="1">
        <v>2.1</v>
      </c>
      <c r="C213" s="1">
        <v>1</v>
      </c>
    </row>
    <row r="214" spans="2:3" x14ac:dyDescent="0.25">
      <c r="B214" s="1">
        <v>2.11</v>
      </c>
      <c r="C214" s="1">
        <v>1</v>
      </c>
    </row>
    <row r="215" spans="2:3" x14ac:dyDescent="0.25">
      <c r="B215" s="1">
        <v>2.12</v>
      </c>
      <c r="C215" s="1">
        <v>1</v>
      </c>
    </row>
    <row r="216" spans="2:3" x14ac:dyDescent="0.25">
      <c r="B216" s="1">
        <v>2.13</v>
      </c>
      <c r="C216" s="1">
        <v>1</v>
      </c>
    </row>
    <row r="217" spans="2:3" x14ac:dyDescent="0.25">
      <c r="B217" s="1">
        <v>2.14</v>
      </c>
      <c r="C217" s="1">
        <v>1</v>
      </c>
    </row>
    <row r="218" spans="2:3" x14ac:dyDescent="0.25">
      <c r="B218" s="1">
        <v>2.15</v>
      </c>
      <c r="C218" s="1">
        <v>1</v>
      </c>
    </row>
    <row r="219" spans="2:3" x14ac:dyDescent="0.25">
      <c r="B219" s="1">
        <v>2.16</v>
      </c>
      <c r="C219" s="1">
        <v>1</v>
      </c>
    </row>
    <row r="220" spans="2:3" x14ac:dyDescent="0.25">
      <c r="B220" s="1">
        <v>2.17</v>
      </c>
      <c r="C220" s="1">
        <v>1</v>
      </c>
    </row>
    <row r="221" spans="2:3" x14ac:dyDescent="0.25">
      <c r="B221" s="1">
        <v>2.1800000000000002</v>
      </c>
      <c r="C221" s="1">
        <v>1</v>
      </c>
    </row>
    <row r="222" spans="2:3" x14ac:dyDescent="0.25">
      <c r="B222" s="1">
        <v>2.19</v>
      </c>
      <c r="C222" s="1">
        <v>1</v>
      </c>
    </row>
    <row r="223" spans="2:3" x14ac:dyDescent="0.25">
      <c r="B223" s="1">
        <v>2.2000000000000002</v>
      </c>
      <c r="C223" s="1">
        <v>1</v>
      </c>
    </row>
    <row r="224" spans="2:3" x14ac:dyDescent="0.25">
      <c r="B224" s="1">
        <v>2.21</v>
      </c>
      <c r="C224" s="1">
        <v>1</v>
      </c>
    </row>
    <row r="225" spans="2:3" x14ac:dyDescent="0.25">
      <c r="B225" s="1">
        <v>2.2200000000000002</v>
      </c>
      <c r="C225" s="1">
        <v>1</v>
      </c>
    </row>
    <row r="226" spans="2:3" x14ac:dyDescent="0.25">
      <c r="B226" s="1">
        <v>2.23</v>
      </c>
      <c r="C226" s="1">
        <v>1</v>
      </c>
    </row>
    <row r="227" spans="2:3" x14ac:dyDescent="0.25">
      <c r="B227" s="1">
        <v>2.2400000000000002</v>
      </c>
      <c r="C227" s="1">
        <v>1</v>
      </c>
    </row>
    <row r="228" spans="2:3" x14ac:dyDescent="0.25">
      <c r="B228" s="1">
        <v>2.25</v>
      </c>
      <c r="C228" s="1">
        <v>1</v>
      </c>
    </row>
    <row r="229" spans="2:3" x14ac:dyDescent="0.25">
      <c r="B229" s="1">
        <v>2.2599999999999998</v>
      </c>
      <c r="C229" s="1">
        <v>1</v>
      </c>
    </row>
    <row r="230" spans="2:3" x14ac:dyDescent="0.25">
      <c r="B230" s="1">
        <v>2.27</v>
      </c>
      <c r="C230" s="1">
        <v>1</v>
      </c>
    </row>
    <row r="231" spans="2:3" x14ac:dyDescent="0.25">
      <c r="B231" s="1">
        <v>2.2799999999999998</v>
      </c>
      <c r="C231" s="1">
        <v>1</v>
      </c>
    </row>
    <row r="232" spans="2:3" x14ac:dyDescent="0.25">
      <c r="B232" s="1">
        <v>2.29</v>
      </c>
      <c r="C232" s="1">
        <v>1</v>
      </c>
    </row>
    <row r="233" spans="2:3" x14ac:dyDescent="0.25">
      <c r="B233" s="1">
        <v>2.2999999999999998</v>
      </c>
      <c r="C233" s="1">
        <v>1</v>
      </c>
    </row>
    <row r="234" spans="2:3" x14ac:dyDescent="0.25">
      <c r="B234" s="1">
        <v>2.31</v>
      </c>
      <c r="C234" s="1">
        <v>1</v>
      </c>
    </row>
    <row r="235" spans="2:3" x14ac:dyDescent="0.25">
      <c r="B235" s="1">
        <v>2.3199999999999998</v>
      </c>
      <c r="C235" s="1">
        <v>1</v>
      </c>
    </row>
    <row r="236" spans="2:3" x14ac:dyDescent="0.25">
      <c r="B236" s="1">
        <v>2.33</v>
      </c>
      <c r="C236" s="1">
        <v>1</v>
      </c>
    </row>
    <row r="237" spans="2:3" x14ac:dyDescent="0.25">
      <c r="B237" s="1">
        <v>2.34</v>
      </c>
      <c r="C237" s="1">
        <v>1</v>
      </c>
    </row>
    <row r="238" spans="2:3" x14ac:dyDescent="0.25">
      <c r="B238" s="1">
        <v>2.35</v>
      </c>
      <c r="C238" s="1">
        <v>1</v>
      </c>
    </row>
    <row r="239" spans="2:3" x14ac:dyDescent="0.25">
      <c r="B239" s="1">
        <v>2.36</v>
      </c>
      <c r="C239" s="1">
        <v>1</v>
      </c>
    </row>
    <row r="240" spans="2:3" x14ac:dyDescent="0.25">
      <c r="B240" s="1">
        <v>2.37</v>
      </c>
      <c r="C240" s="1">
        <v>1</v>
      </c>
    </row>
    <row r="241" spans="2:3" x14ac:dyDescent="0.25">
      <c r="B241" s="1">
        <v>2.38</v>
      </c>
      <c r="C241" s="1">
        <v>1</v>
      </c>
    </row>
    <row r="242" spans="2:3" x14ac:dyDescent="0.25">
      <c r="B242" s="1">
        <v>2.39</v>
      </c>
      <c r="C242" s="1">
        <v>1</v>
      </c>
    </row>
    <row r="243" spans="2:3" x14ac:dyDescent="0.25">
      <c r="B243" s="1">
        <v>2.4</v>
      </c>
      <c r="C243" s="1">
        <v>1</v>
      </c>
    </row>
    <row r="244" spans="2:3" x14ac:dyDescent="0.25">
      <c r="B244" s="1">
        <v>2.41</v>
      </c>
      <c r="C244" s="1">
        <v>1</v>
      </c>
    </row>
    <row r="245" spans="2:3" x14ac:dyDescent="0.25">
      <c r="B245" s="1">
        <v>2.42</v>
      </c>
      <c r="C245" s="1">
        <v>1</v>
      </c>
    </row>
    <row r="246" spans="2:3" x14ac:dyDescent="0.25">
      <c r="B246" s="1">
        <v>2.4300000000000002</v>
      </c>
      <c r="C246" s="1">
        <v>1</v>
      </c>
    </row>
    <row r="247" spans="2:3" x14ac:dyDescent="0.25">
      <c r="B247" s="1">
        <v>2.44</v>
      </c>
      <c r="C247" s="1">
        <v>1</v>
      </c>
    </row>
    <row r="248" spans="2:3" x14ac:dyDescent="0.25">
      <c r="B248" s="1">
        <v>2.4500000000000002</v>
      </c>
      <c r="C248" s="1">
        <v>1</v>
      </c>
    </row>
    <row r="249" spans="2:3" x14ac:dyDescent="0.25">
      <c r="B249" s="1">
        <v>2.46</v>
      </c>
      <c r="C249" s="1">
        <v>1</v>
      </c>
    </row>
    <row r="250" spans="2:3" x14ac:dyDescent="0.25">
      <c r="B250" s="1">
        <v>2.4700000000000002</v>
      </c>
      <c r="C250" s="1">
        <v>1</v>
      </c>
    </row>
    <row r="251" spans="2:3" x14ac:dyDescent="0.25">
      <c r="B251" s="1">
        <v>2.48</v>
      </c>
      <c r="C251" s="1">
        <v>1</v>
      </c>
    </row>
    <row r="252" spans="2:3" x14ac:dyDescent="0.25">
      <c r="B252" s="1">
        <v>2.4900000000000002</v>
      </c>
      <c r="C252" s="1">
        <v>1</v>
      </c>
    </row>
    <row r="253" spans="2:3" x14ac:dyDescent="0.25">
      <c r="B253" s="1">
        <v>2.5</v>
      </c>
      <c r="C253" s="1">
        <v>1</v>
      </c>
    </row>
    <row r="254" spans="2:3" x14ac:dyDescent="0.25">
      <c r="B254" s="1">
        <v>2.5099999999999998</v>
      </c>
      <c r="C254" s="1">
        <v>1</v>
      </c>
    </row>
    <row r="255" spans="2:3" x14ac:dyDescent="0.25">
      <c r="B255" s="1">
        <v>2.52</v>
      </c>
      <c r="C255" s="1">
        <v>1</v>
      </c>
    </row>
    <row r="256" spans="2:3" x14ac:dyDescent="0.25">
      <c r="B256" s="1">
        <v>2.5299999999999998</v>
      </c>
      <c r="C256" s="1">
        <v>1</v>
      </c>
    </row>
    <row r="257" spans="2:3" x14ac:dyDescent="0.25">
      <c r="B257" s="1">
        <v>2.54</v>
      </c>
      <c r="C257" s="1">
        <v>1</v>
      </c>
    </row>
    <row r="258" spans="2:3" x14ac:dyDescent="0.25">
      <c r="B258" s="1">
        <v>2.5499999999999998</v>
      </c>
      <c r="C258" s="1">
        <v>1</v>
      </c>
    </row>
    <row r="259" spans="2:3" x14ac:dyDescent="0.25">
      <c r="B259" s="1">
        <v>2.56</v>
      </c>
      <c r="C259" s="1">
        <v>1</v>
      </c>
    </row>
    <row r="260" spans="2:3" x14ac:dyDescent="0.25">
      <c r="B260" s="1">
        <v>2.57</v>
      </c>
      <c r="C260" s="1">
        <v>1</v>
      </c>
    </row>
    <row r="261" spans="2:3" x14ac:dyDescent="0.25">
      <c r="B261" s="1">
        <v>2.58</v>
      </c>
      <c r="C261" s="1">
        <v>1</v>
      </c>
    </row>
    <row r="262" spans="2:3" x14ac:dyDescent="0.25">
      <c r="B262" s="1">
        <v>2.59</v>
      </c>
      <c r="C262" s="1">
        <v>1</v>
      </c>
    </row>
    <row r="263" spans="2:3" x14ac:dyDescent="0.25">
      <c r="B263" s="1">
        <v>2.6</v>
      </c>
      <c r="C263" s="1">
        <v>1</v>
      </c>
    </row>
    <row r="264" spans="2:3" x14ac:dyDescent="0.25">
      <c r="B264" s="1">
        <v>2.61</v>
      </c>
      <c r="C264" s="1">
        <v>1</v>
      </c>
    </row>
    <row r="265" spans="2:3" x14ac:dyDescent="0.25">
      <c r="B265" s="1">
        <v>2.62</v>
      </c>
      <c r="C265" s="1">
        <v>1</v>
      </c>
    </row>
    <row r="266" spans="2:3" x14ac:dyDescent="0.25">
      <c r="B266" s="1">
        <v>2.63</v>
      </c>
      <c r="C266" s="1">
        <v>1</v>
      </c>
    </row>
    <row r="267" spans="2:3" x14ac:dyDescent="0.25">
      <c r="B267" s="1">
        <v>2.64</v>
      </c>
      <c r="C267" s="1">
        <v>1</v>
      </c>
    </row>
    <row r="268" spans="2:3" x14ac:dyDescent="0.25">
      <c r="B268" s="1">
        <v>2.65</v>
      </c>
      <c r="C268" s="1">
        <v>1</v>
      </c>
    </row>
    <row r="269" spans="2:3" x14ac:dyDescent="0.25">
      <c r="B269" s="1">
        <v>2.66</v>
      </c>
      <c r="C269" s="1">
        <v>1</v>
      </c>
    </row>
    <row r="270" spans="2:3" x14ac:dyDescent="0.25">
      <c r="B270" s="1">
        <v>2.67</v>
      </c>
      <c r="C270" s="1">
        <v>1</v>
      </c>
    </row>
    <row r="271" spans="2:3" x14ac:dyDescent="0.25">
      <c r="B271" s="1">
        <v>2.68</v>
      </c>
      <c r="C271" s="1">
        <v>1</v>
      </c>
    </row>
    <row r="272" spans="2:3" x14ac:dyDescent="0.25">
      <c r="B272" s="1">
        <v>2.69</v>
      </c>
      <c r="C272" s="1">
        <v>1</v>
      </c>
    </row>
    <row r="273" spans="2:3" x14ac:dyDescent="0.25">
      <c r="B273" s="1">
        <v>2.7</v>
      </c>
      <c r="C273" s="1">
        <v>1</v>
      </c>
    </row>
    <row r="274" spans="2:3" x14ac:dyDescent="0.25">
      <c r="B274" s="1">
        <v>2.71</v>
      </c>
      <c r="C274" s="1">
        <v>1</v>
      </c>
    </row>
    <row r="275" spans="2:3" x14ac:dyDescent="0.25">
      <c r="B275" s="1">
        <v>2.72</v>
      </c>
      <c r="C275" s="1">
        <v>1</v>
      </c>
    </row>
    <row r="276" spans="2:3" x14ac:dyDescent="0.25">
      <c r="B276" s="1">
        <v>2.73</v>
      </c>
      <c r="C276" s="1">
        <v>1</v>
      </c>
    </row>
    <row r="277" spans="2:3" x14ac:dyDescent="0.25">
      <c r="B277" s="1">
        <v>2.74</v>
      </c>
      <c r="C277" s="1">
        <v>1</v>
      </c>
    </row>
    <row r="278" spans="2:3" x14ac:dyDescent="0.25">
      <c r="B278" s="1">
        <v>2.75</v>
      </c>
      <c r="C278" s="1">
        <v>1</v>
      </c>
    </row>
    <row r="279" spans="2:3" x14ac:dyDescent="0.25">
      <c r="B279" s="1">
        <v>2.76</v>
      </c>
      <c r="C279" s="1">
        <v>1</v>
      </c>
    </row>
    <row r="280" spans="2:3" x14ac:dyDescent="0.25">
      <c r="B280" s="1">
        <v>2.77</v>
      </c>
      <c r="C280" s="1">
        <v>1</v>
      </c>
    </row>
    <row r="281" spans="2:3" x14ac:dyDescent="0.25">
      <c r="B281" s="1">
        <v>2.78</v>
      </c>
      <c r="C281" s="1">
        <v>1</v>
      </c>
    </row>
    <row r="282" spans="2:3" x14ac:dyDescent="0.25">
      <c r="B282" s="1">
        <v>2.79</v>
      </c>
      <c r="C282" s="1">
        <v>1</v>
      </c>
    </row>
    <row r="283" spans="2:3" x14ac:dyDescent="0.25">
      <c r="B283" s="1">
        <v>2.8</v>
      </c>
      <c r="C283" s="1">
        <v>1</v>
      </c>
    </row>
    <row r="284" spans="2:3" x14ac:dyDescent="0.25">
      <c r="B284" s="1">
        <v>2.81</v>
      </c>
      <c r="C284" s="1">
        <v>1</v>
      </c>
    </row>
    <row r="285" spans="2:3" x14ac:dyDescent="0.25">
      <c r="B285" s="1">
        <v>2.82</v>
      </c>
      <c r="C285" s="1">
        <v>1</v>
      </c>
    </row>
    <row r="286" spans="2:3" x14ac:dyDescent="0.25">
      <c r="B286" s="1">
        <v>2.83</v>
      </c>
      <c r="C286" s="1">
        <v>1</v>
      </c>
    </row>
    <row r="287" spans="2:3" x14ac:dyDescent="0.25">
      <c r="B287" s="1">
        <v>2.84</v>
      </c>
      <c r="C287" s="1">
        <v>1</v>
      </c>
    </row>
    <row r="288" spans="2:3" x14ac:dyDescent="0.25">
      <c r="B288" s="1">
        <v>2.85</v>
      </c>
      <c r="C288" s="1">
        <v>1</v>
      </c>
    </row>
    <row r="289" spans="2:3" x14ac:dyDescent="0.25">
      <c r="B289" s="1">
        <v>2.86</v>
      </c>
      <c r="C289" s="1">
        <v>1</v>
      </c>
    </row>
    <row r="290" spans="2:3" x14ac:dyDescent="0.25">
      <c r="B290" s="1">
        <v>2.87</v>
      </c>
      <c r="C290" s="1">
        <v>1</v>
      </c>
    </row>
    <row r="291" spans="2:3" x14ac:dyDescent="0.25">
      <c r="B291" s="1">
        <v>2.88</v>
      </c>
      <c r="C291" s="1">
        <v>1</v>
      </c>
    </row>
    <row r="292" spans="2:3" x14ac:dyDescent="0.25">
      <c r="B292" s="1">
        <v>2.89</v>
      </c>
      <c r="C292" s="1">
        <v>1</v>
      </c>
    </row>
    <row r="293" spans="2:3" x14ac:dyDescent="0.25">
      <c r="B293" s="1">
        <v>2.9</v>
      </c>
      <c r="C293" s="1">
        <v>1</v>
      </c>
    </row>
    <row r="294" spans="2:3" x14ac:dyDescent="0.25">
      <c r="B294" s="1">
        <v>2.91</v>
      </c>
      <c r="C294" s="1">
        <v>1</v>
      </c>
    </row>
    <row r="295" spans="2:3" x14ac:dyDescent="0.25">
      <c r="B295" s="1">
        <v>2.92</v>
      </c>
      <c r="C295" s="1">
        <v>1</v>
      </c>
    </row>
    <row r="296" spans="2:3" x14ac:dyDescent="0.25">
      <c r="B296" s="1">
        <v>2.93</v>
      </c>
      <c r="C296" s="1">
        <v>1</v>
      </c>
    </row>
    <row r="297" spans="2:3" x14ac:dyDescent="0.25">
      <c r="B297" s="1">
        <v>2.94</v>
      </c>
      <c r="C297" s="1">
        <v>1</v>
      </c>
    </row>
    <row r="298" spans="2:3" x14ac:dyDescent="0.25">
      <c r="B298" s="1">
        <v>2.95</v>
      </c>
      <c r="C298" s="1">
        <v>1</v>
      </c>
    </row>
    <row r="299" spans="2:3" x14ac:dyDescent="0.25">
      <c r="B299" s="1">
        <v>2.96</v>
      </c>
      <c r="C299" s="1">
        <v>1</v>
      </c>
    </row>
    <row r="300" spans="2:3" x14ac:dyDescent="0.25">
      <c r="B300" s="1">
        <v>2.97</v>
      </c>
      <c r="C300" s="1">
        <v>1</v>
      </c>
    </row>
    <row r="301" spans="2:3" x14ac:dyDescent="0.25">
      <c r="B301" s="1">
        <v>2.98</v>
      </c>
      <c r="C301" s="1">
        <v>1</v>
      </c>
    </row>
    <row r="302" spans="2:3" x14ac:dyDescent="0.25">
      <c r="B302" s="1">
        <v>2.99</v>
      </c>
      <c r="C302" s="1">
        <v>1</v>
      </c>
    </row>
    <row r="303" spans="2:3" x14ac:dyDescent="0.25">
      <c r="B303" s="1">
        <v>3</v>
      </c>
      <c r="C303" s="1">
        <v>1</v>
      </c>
    </row>
    <row r="304" spans="2:3" x14ac:dyDescent="0.25">
      <c r="B304" s="1">
        <v>3.01</v>
      </c>
      <c r="C304" s="1">
        <v>1</v>
      </c>
    </row>
    <row r="305" spans="2:3" x14ac:dyDescent="0.25">
      <c r="B305" s="1">
        <v>3.02</v>
      </c>
      <c r="C305" s="1">
        <v>1</v>
      </c>
    </row>
    <row r="306" spans="2:3" x14ac:dyDescent="0.25">
      <c r="B306" s="1">
        <v>3.03</v>
      </c>
      <c r="C306" s="1">
        <v>1</v>
      </c>
    </row>
    <row r="307" spans="2:3" x14ac:dyDescent="0.25">
      <c r="B307" s="1">
        <v>3.04</v>
      </c>
      <c r="C307" s="1">
        <v>1</v>
      </c>
    </row>
    <row r="308" spans="2:3" x14ac:dyDescent="0.25">
      <c r="B308" s="1">
        <v>3.05</v>
      </c>
      <c r="C308" s="1">
        <v>1</v>
      </c>
    </row>
    <row r="309" spans="2:3" x14ac:dyDescent="0.25">
      <c r="B309" s="1">
        <v>3.06</v>
      </c>
      <c r="C309" s="1">
        <v>1</v>
      </c>
    </row>
    <row r="310" spans="2:3" x14ac:dyDescent="0.25">
      <c r="B310" s="1">
        <v>3.07</v>
      </c>
      <c r="C310" s="1">
        <v>1</v>
      </c>
    </row>
    <row r="311" spans="2:3" x14ac:dyDescent="0.25">
      <c r="B311" s="1">
        <v>3.08</v>
      </c>
      <c r="C311" s="1">
        <v>1</v>
      </c>
    </row>
    <row r="312" spans="2:3" x14ac:dyDescent="0.25">
      <c r="B312" s="1">
        <v>3.09</v>
      </c>
      <c r="C312" s="1">
        <v>1</v>
      </c>
    </row>
    <row r="313" spans="2:3" x14ac:dyDescent="0.25">
      <c r="B313" s="1">
        <v>3.1</v>
      </c>
      <c r="C313" s="1">
        <v>1</v>
      </c>
    </row>
    <row r="314" spans="2:3" x14ac:dyDescent="0.25">
      <c r="B314" s="1">
        <v>3.11</v>
      </c>
      <c r="C314" s="1">
        <v>1</v>
      </c>
    </row>
    <row r="315" spans="2:3" x14ac:dyDescent="0.25">
      <c r="B315" s="1">
        <v>3.12</v>
      </c>
      <c r="C315" s="1">
        <v>1</v>
      </c>
    </row>
    <row r="316" spans="2:3" x14ac:dyDescent="0.25">
      <c r="B316" s="1">
        <v>3.13</v>
      </c>
      <c r="C316" s="1">
        <v>1</v>
      </c>
    </row>
    <row r="317" spans="2:3" x14ac:dyDescent="0.25">
      <c r="B317" s="1">
        <v>3.14</v>
      </c>
      <c r="C317" s="1">
        <v>1</v>
      </c>
    </row>
    <row r="318" spans="2:3" x14ac:dyDescent="0.25">
      <c r="B318" s="1">
        <v>3.15</v>
      </c>
      <c r="C318" s="1">
        <v>1</v>
      </c>
    </row>
    <row r="319" spans="2:3" x14ac:dyDescent="0.25">
      <c r="B319" s="1">
        <v>3.16</v>
      </c>
      <c r="C319" s="1">
        <v>1</v>
      </c>
    </row>
    <row r="320" spans="2:3" x14ac:dyDescent="0.25">
      <c r="B320" s="1">
        <v>3.17</v>
      </c>
      <c r="C320" s="1">
        <v>1</v>
      </c>
    </row>
    <row r="321" spans="2:3" x14ac:dyDescent="0.25">
      <c r="B321" s="1">
        <v>3.18</v>
      </c>
      <c r="C321" s="1">
        <v>1</v>
      </c>
    </row>
    <row r="322" spans="2:3" x14ac:dyDescent="0.25">
      <c r="B322" s="1">
        <v>3.19</v>
      </c>
      <c r="C322" s="1">
        <v>1</v>
      </c>
    </row>
    <row r="323" spans="2:3" x14ac:dyDescent="0.25">
      <c r="B323" s="1">
        <v>3.2</v>
      </c>
      <c r="C323" s="1">
        <v>1</v>
      </c>
    </row>
    <row r="324" spans="2:3" x14ac:dyDescent="0.25">
      <c r="B324" s="1">
        <v>3.21</v>
      </c>
      <c r="C324" s="1">
        <v>1</v>
      </c>
    </row>
    <row r="325" spans="2:3" x14ac:dyDescent="0.25">
      <c r="B325" s="1">
        <v>3.22</v>
      </c>
      <c r="C325" s="1">
        <v>1</v>
      </c>
    </row>
    <row r="326" spans="2:3" x14ac:dyDescent="0.25">
      <c r="B326" s="1">
        <v>3.23</v>
      </c>
      <c r="C326" s="1">
        <v>1</v>
      </c>
    </row>
    <row r="327" spans="2:3" x14ac:dyDescent="0.25">
      <c r="B327" s="1">
        <v>3.24</v>
      </c>
      <c r="C327" s="1">
        <v>1</v>
      </c>
    </row>
    <row r="328" spans="2:3" x14ac:dyDescent="0.25">
      <c r="B328" s="1">
        <v>3.25</v>
      </c>
      <c r="C328" s="1">
        <v>1</v>
      </c>
    </row>
    <row r="329" spans="2:3" x14ac:dyDescent="0.25">
      <c r="B329" s="1">
        <v>3.26</v>
      </c>
      <c r="C329" s="1">
        <v>1</v>
      </c>
    </row>
    <row r="330" spans="2:3" x14ac:dyDescent="0.25">
      <c r="B330" s="1">
        <v>3.27</v>
      </c>
      <c r="C330" s="1">
        <v>1</v>
      </c>
    </row>
    <row r="331" spans="2:3" x14ac:dyDescent="0.25">
      <c r="B331" s="1">
        <v>3.28</v>
      </c>
      <c r="C331" s="1">
        <v>1</v>
      </c>
    </row>
    <row r="332" spans="2:3" x14ac:dyDescent="0.25">
      <c r="B332" s="1">
        <v>3.29</v>
      </c>
      <c r="C332" s="1">
        <v>1</v>
      </c>
    </row>
    <row r="333" spans="2:3" x14ac:dyDescent="0.25">
      <c r="B333" s="1">
        <v>3.3</v>
      </c>
      <c r="C333" s="1">
        <v>1</v>
      </c>
    </row>
    <row r="334" spans="2:3" x14ac:dyDescent="0.25">
      <c r="B334" s="1">
        <v>3.31</v>
      </c>
      <c r="C334" s="1">
        <v>1</v>
      </c>
    </row>
    <row r="335" spans="2:3" x14ac:dyDescent="0.25">
      <c r="B335" s="1">
        <v>3.32</v>
      </c>
      <c r="C335" s="1">
        <v>1</v>
      </c>
    </row>
    <row r="336" spans="2:3" x14ac:dyDescent="0.25">
      <c r="B336" s="1">
        <v>3.33</v>
      </c>
      <c r="C336" s="1">
        <v>1</v>
      </c>
    </row>
    <row r="337" spans="2:3" x14ac:dyDescent="0.25">
      <c r="B337" s="1">
        <v>3.34</v>
      </c>
      <c r="C337" s="1">
        <v>1</v>
      </c>
    </row>
    <row r="338" spans="2:3" x14ac:dyDescent="0.25">
      <c r="B338" s="1">
        <v>3.35</v>
      </c>
      <c r="C338" s="1">
        <v>1</v>
      </c>
    </row>
    <row r="339" spans="2:3" x14ac:dyDescent="0.25">
      <c r="B339" s="1">
        <v>3.36</v>
      </c>
      <c r="C339" s="1">
        <v>1</v>
      </c>
    </row>
    <row r="340" spans="2:3" x14ac:dyDescent="0.25">
      <c r="B340" s="1">
        <v>3.37</v>
      </c>
      <c r="C340" s="1">
        <v>1</v>
      </c>
    </row>
    <row r="341" spans="2:3" x14ac:dyDescent="0.25">
      <c r="B341" s="1">
        <v>3.38</v>
      </c>
      <c r="C341" s="1">
        <v>1</v>
      </c>
    </row>
    <row r="342" spans="2:3" x14ac:dyDescent="0.25">
      <c r="B342" s="1">
        <v>3.39</v>
      </c>
      <c r="C342" s="1">
        <v>1</v>
      </c>
    </row>
    <row r="343" spans="2:3" x14ac:dyDescent="0.25">
      <c r="B343" s="1">
        <v>3.4</v>
      </c>
      <c r="C343" s="1">
        <v>1</v>
      </c>
    </row>
    <row r="344" spans="2:3" x14ac:dyDescent="0.25">
      <c r="B344" s="1">
        <v>3.41</v>
      </c>
      <c r="C344" s="1">
        <v>1</v>
      </c>
    </row>
    <row r="345" spans="2:3" x14ac:dyDescent="0.25">
      <c r="B345" s="1">
        <v>3.42</v>
      </c>
      <c r="C345" s="1">
        <v>1</v>
      </c>
    </row>
    <row r="346" spans="2:3" x14ac:dyDescent="0.25">
      <c r="B346" s="1">
        <v>3.43</v>
      </c>
      <c r="C346" s="1">
        <v>1</v>
      </c>
    </row>
    <row r="347" spans="2:3" x14ac:dyDescent="0.25">
      <c r="B347" s="1">
        <v>3.44</v>
      </c>
      <c r="C347" s="1">
        <v>1</v>
      </c>
    </row>
    <row r="348" spans="2:3" x14ac:dyDescent="0.25">
      <c r="B348" s="1">
        <v>3.45</v>
      </c>
      <c r="C348" s="1">
        <v>1</v>
      </c>
    </row>
    <row r="349" spans="2:3" x14ac:dyDescent="0.25">
      <c r="B349" s="1">
        <v>3.46</v>
      </c>
      <c r="C349" s="1">
        <v>1</v>
      </c>
    </row>
    <row r="350" spans="2:3" x14ac:dyDescent="0.25">
      <c r="B350" s="1">
        <v>3.47</v>
      </c>
      <c r="C350" s="1">
        <v>1</v>
      </c>
    </row>
    <row r="351" spans="2:3" x14ac:dyDescent="0.25">
      <c r="B351" s="1">
        <v>3.48</v>
      </c>
      <c r="C351" s="1">
        <v>1</v>
      </c>
    </row>
    <row r="352" spans="2:3" x14ac:dyDescent="0.25">
      <c r="B352" s="1">
        <v>3.49</v>
      </c>
      <c r="C352" s="1">
        <v>1</v>
      </c>
    </row>
    <row r="353" spans="2:3" x14ac:dyDescent="0.25">
      <c r="B353" s="1">
        <v>3.5</v>
      </c>
      <c r="C353" s="1">
        <v>1</v>
      </c>
    </row>
    <row r="354" spans="2:3" x14ac:dyDescent="0.25">
      <c r="B354" s="1">
        <v>3.51</v>
      </c>
      <c r="C354" s="1">
        <v>1</v>
      </c>
    </row>
    <row r="355" spans="2:3" x14ac:dyDescent="0.25">
      <c r="B355" s="1">
        <v>3.52</v>
      </c>
      <c r="C355" s="1">
        <v>1</v>
      </c>
    </row>
    <row r="356" spans="2:3" x14ac:dyDescent="0.25">
      <c r="B356" s="1">
        <v>3.53</v>
      </c>
      <c r="C356" s="1">
        <v>1</v>
      </c>
    </row>
    <row r="357" spans="2:3" x14ac:dyDescent="0.25">
      <c r="B357" s="1">
        <v>3.54</v>
      </c>
      <c r="C357" s="1">
        <v>1</v>
      </c>
    </row>
    <row r="358" spans="2:3" x14ac:dyDescent="0.25">
      <c r="B358" s="1">
        <v>3.55</v>
      </c>
      <c r="C358" s="1">
        <v>1</v>
      </c>
    </row>
    <row r="359" spans="2:3" x14ac:dyDescent="0.25">
      <c r="B359" s="1">
        <v>3.56</v>
      </c>
      <c r="C359" s="1">
        <v>1</v>
      </c>
    </row>
    <row r="360" spans="2:3" x14ac:dyDescent="0.25">
      <c r="B360" s="1">
        <v>3.57</v>
      </c>
      <c r="C360" s="1">
        <v>1</v>
      </c>
    </row>
    <row r="361" spans="2:3" x14ac:dyDescent="0.25">
      <c r="B361" s="1">
        <v>3.58</v>
      </c>
      <c r="C361" s="1">
        <v>1</v>
      </c>
    </row>
    <row r="362" spans="2:3" x14ac:dyDescent="0.25">
      <c r="B362" s="1">
        <v>3.59</v>
      </c>
      <c r="C362" s="1">
        <v>1</v>
      </c>
    </row>
    <row r="363" spans="2:3" x14ac:dyDescent="0.25">
      <c r="B363" s="1">
        <v>3.6</v>
      </c>
      <c r="C363" s="1">
        <v>1</v>
      </c>
    </row>
    <row r="364" spans="2:3" x14ac:dyDescent="0.25">
      <c r="B364" s="1">
        <v>3.61</v>
      </c>
      <c r="C364" s="1">
        <v>1</v>
      </c>
    </row>
    <row r="365" spans="2:3" x14ac:dyDescent="0.25">
      <c r="B365" s="1">
        <v>3.62</v>
      </c>
      <c r="C365" s="1">
        <v>1</v>
      </c>
    </row>
    <row r="366" spans="2:3" x14ac:dyDescent="0.25">
      <c r="B366" s="1">
        <v>3.63</v>
      </c>
      <c r="C366" s="1">
        <v>1</v>
      </c>
    </row>
    <row r="367" spans="2:3" x14ac:dyDescent="0.25">
      <c r="B367" s="1">
        <v>3.64</v>
      </c>
      <c r="C367" s="1">
        <v>1</v>
      </c>
    </row>
    <row r="368" spans="2:3" x14ac:dyDescent="0.25">
      <c r="B368" s="1">
        <v>3.65</v>
      </c>
      <c r="C368" s="1">
        <v>1</v>
      </c>
    </row>
    <row r="369" spans="2:3" x14ac:dyDescent="0.25">
      <c r="B369" s="1">
        <v>3.66</v>
      </c>
      <c r="C369" s="1">
        <v>1</v>
      </c>
    </row>
    <row r="370" spans="2:3" x14ac:dyDescent="0.25">
      <c r="B370" s="1">
        <v>3.67</v>
      </c>
      <c r="C370" s="1">
        <v>1</v>
      </c>
    </row>
    <row r="371" spans="2:3" x14ac:dyDescent="0.25">
      <c r="B371" s="1">
        <v>3.68</v>
      </c>
      <c r="C371" s="1">
        <v>1</v>
      </c>
    </row>
    <row r="372" spans="2:3" x14ac:dyDescent="0.25">
      <c r="B372" s="1">
        <v>3.69</v>
      </c>
      <c r="C372" s="1">
        <v>1</v>
      </c>
    </row>
    <row r="373" spans="2:3" x14ac:dyDescent="0.25">
      <c r="B373" s="1">
        <v>3.7</v>
      </c>
      <c r="C373" s="1">
        <v>1</v>
      </c>
    </row>
    <row r="374" spans="2:3" x14ac:dyDescent="0.25">
      <c r="B374" s="1">
        <v>3.71</v>
      </c>
      <c r="C374" s="1">
        <v>1</v>
      </c>
    </row>
    <row r="375" spans="2:3" x14ac:dyDescent="0.25">
      <c r="B375" s="1">
        <v>3.72</v>
      </c>
      <c r="C375" s="1">
        <v>1</v>
      </c>
    </row>
    <row r="376" spans="2:3" x14ac:dyDescent="0.25">
      <c r="B376" s="1">
        <v>3.73</v>
      </c>
      <c r="C376" s="1">
        <v>1</v>
      </c>
    </row>
    <row r="377" spans="2:3" x14ac:dyDescent="0.25">
      <c r="B377" s="1">
        <v>3.74</v>
      </c>
      <c r="C377" s="1">
        <v>1</v>
      </c>
    </row>
    <row r="378" spans="2:3" x14ac:dyDescent="0.25">
      <c r="B378" s="1">
        <v>3.75</v>
      </c>
      <c r="C378" s="1">
        <v>1</v>
      </c>
    </row>
    <row r="379" spans="2:3" x14ac:dyDescent="0.25">
      <c r="B379" s="1">
        <v>3.76</v>
      </c>
      <c r="C379" s="1">
        <v>1</v>
      </c>
    </row>
    <row r="380" spans="2:3" x14ac:dyDescent="0.25">
      <c r="B380" s="1">
        <v>3.77</v>
      </c>
      <c r="C380" s="1">
        <v>1</v>
      </c>
    </row>
    <row r="381" spans="2:3" x14ac:dyDescent="0.25">
      <c r="B381" s="1">
        <v>3.78</v>
      </c>
      <c r="C381" s="1">
        <v>1</v>
      </c>
    </row>
    <row r="382" spans="2:3" x14ac:dyDescent="0.25">
      <c r="B382" s="1">
        <v>3.79</v>
      </c>
      <c r="C382" s="1">
        <v>1</v>
      </c>
    </row>
    <row r="383" spans="2:3" x14ac:dyDescent="0.25">
      <c r="B383" s="1">
        <v>3.8</v>
      </c>
      <c r="C383" s="1">
        <v>1</v>
      </c>
    </row>
    <row r="384" spans="2:3" x14ac:dyDescent="0.25">
      <c r="B384" s="1">
        <v>3.81</v>
      </c>
      <c r="C384" s="1">
        <v>1</v>
      </c>
    </row>
    <row r="385" spans="2:3" x14ac:dyDescent="0.25">
      <c r="B385" s="1">
        <v>3.82</v>
      </c>
      <c r="C385" s="1">
        <v>1</v>
      </c>
    </row>
    <row r="386" spans="2:3" x14ac:dyDescent="0.25">
      <c r="B386" s="1">
        <v>3.83</v>
      </c>
      <c r="C386" s="1">
        <v>1</v>
      </c>
    </row>
    <row r="387" spans="2:3" x14ac:dyDescent="0.25">
      <c r="B387" s="1">
        <v>3.84</v>
      </c>
      <c r="C387" s="1">
        <v>1</v>
      </c>
    </row>
    <row r="388" spans="2:3" x14ac:dyDescent="0.25">
      <c r="B388" s="1">
        <v>3.85</v>
      </c>
      <c r="C388" s="1">
        <v>1</v>
      </c>
    </row>
    <row r="389" spans="2:3" x14ac:dyDescent="0.25">
      <c r="B389" s="1">
        <v>3.86</v>
      </c>
      <c r="C389" s="1">
        <v>1</v>
      </c>
    </row>
    <row r="390" spans="2:3" x14ac:dyDescent="0.25">
      <c r="B390" s="1">
        <v>3.87</v>
      </c>
      <c r="C390" s="1">
        <v>1</v>
      </c>
    </row>
    <row r="391" spans="2:3" x14ac:dyDescent="0.25">
      <c r="B391" s="1">
        <v>3.88</v>
      </c>
      <c r="C391" s="1">
        <v>1</v>
      </c>
    </row>
    <row r="392" spans="2:3" x14ac:dyDescent="0.25">
      <c r="B392" s="1">
        <v>3.89</v>
      </c>
      <c r="C392" s="1">
        <v>1</v>
      </c>
    </row>
    <row r="393" spans="2:3" x14ac:dyDescent="0.25">
      <c r="B393" s="1">
        <v>3.9</v>
      </c>
      <c r="C393" s="1">
        <v>1</v>
      </c>
    </row>
    <row r="394" spans="2:3" x14ac:dyDescent="0.25">
      <c r="B394" s="1">
        <v>3.91</v>
      </c>
      <c r="C394" s="1">
        <v>1</v>
      </c>
    </row>
    <row r="395" spans="2:3" x14ac:dyDescent="0.25">
      <c r="B395" s="1">
        <v>3.92</v>
      </c>
      <c r="C395" s="1">
        <v>1</v>
      </c>
    </row>
    <row r="396" spans="2:3" x14ac:dyDescent="0.25">
      <c r="B396" s="1">
        <v>3.93</v>
      </c>
      <c r="C396" s="1">
        <v>1</v>
      </c>
    </row>
    <row r="397" spans="2:3" x14ac:dyDescent="0.25">
      <c r="B397" s="1">
        <v>3.94</v>
      </c>
      <c r="C397" s="1">
        <v>1</v>
      </c>
    </row>
    <row r="398" spans="2:3" x14ac:dyDescent="0.25">
      <c r="B398" s="1">
        <v>3.95</v>
      </c>
      <c r="C398" s="1">
        <v>1</v>
      </c>
    </row>
    <row r="399" spans="2:3" x14ac:dyDescent="0.25">
      <c r="B399" s="1">
        <v>3.96</v>
      </c>
      <c r="C399" s="1">
        <v>1</v>
      </c>
    </row>
    <row r="400" spans="2:3" x14ac:dyDescent="0.25">
      <c r="B400" s="1">
        <v>3.97</v>
      </c>
      <c r="C400" s="1">
        <v>1</v>
      </c>
    </row>
    <row r="401" spans="2:3" x14ac:dyDescent="0.25">
      <c r="B401" s="1">
        <v>3.98</v>
      </c>
      <c r="C401" s="1">
        <v>1</v>
      </c>
    </row>
    <row r="402" spans="2:3" x14ac:dyDescent="0.25">
      <c r="B402" s="1">
        <v>3.99</v>
      </c>
      <c r="C402" s="1">
        <v>1</v>
      </c>
    </row>
    <row r="403" spans="2:3" x14ac:dyDescent="0.25">
      <c r="B403" s="1">
        <v>4</v>
      </c>
      <c r="C403" s="1">
        <v>1</v>
      </c>
    </row>
    <row r="404" spans="2:3" x14ac:dyDescent="0.25">
      <c r="B404" s="1">
        <v>4.01</v>
      </c>
      <c r="C404" s="1">
        <v>1</v>
      </c>
    </row>
    <row r="405" spans="2:3" x14ac:dyDescent="0.25">
      <c r="B405" s="1">
        <v>4.0199999999999996</v>
      </c>
      <c r="C405" s="1">
        <v>1</v>
      </c>
    </row>
    <row r="406" spans="2:3" x14ac:dyDescent="0.25">
      <c r="B406" s="1">
        <v>4.03</v>
      </c>
      <c r="C406" s="1">
        <v>1</v>
      </c>
    </row>
    <row r="407" spans="2:3" x14ac:dyDescent="0.25">
      <c r="B407" s="1">
        <v>4.04</v>
      </c>
      <c r="C407" s="1">
        <v>1</v>
      </c>
    </row>
    <row r="408" spans="2:3" x14ac:dyDescent="0.25">
      <c r="B408" s="1">
        <v>4.05</v>
      </c>
      <c r="C408" s="1">
        <v>1</v>
      </c>
    </row>
    <row r="409" spans="2:3" x14ac:dyDescent="0.25">
      <c r="B409" s="1">
        <v>4.0599999999999996</v>
      </c>
      <c r="C409" s="1">
        <v>1</v>
      </c>
    </row>
    <row r="410" spans="2:3" x14ac:dyDescent="0.25">
      <c r="B410" s="1">
        <v>4.07</v>
      </c>
      <c r="C410" s="1">
        <v>1</v>
      </c>
    </row>
    <row r="411" spans="2:3" x14ac:dyDescent="0.25">
      <c r="B411" s="1">
        <v>4.08</v>
      </c>
      <c r="C411" s="1">
        <v>1</v>
      </c>
    </row>
    <row r="412" spans="2:3" x14ac:dyDescent="0.25">
      <c r="B412" s="1">
        <v>4.09</v>
      </c>
      <c r="C412" s="1">
        <v>1</v>
      </c>
    </row>
    <row r="413" spans="2:3" x14ac:dyDescent="0.25">
      <c r="B413" s="1">
        <v>4.0999999999999996</v>
      </c>
      <c r="C413" s="1">
        <v>1</v>
      </c>
    </row>
    <row r="414" spans="2:3" x14ac:dyDescent="0.25">
      <c r="B414" s="1">
        <v>4.1100000000000003</v>
      </c>
      <c r="C414" s="1">
        <v>1</v>
      </c>
    </row>
    <row r="415" spans="2:3" x14ac:dyDescent="0.25">
      <c r="B415" s="1">
        <v>4.12</v>
      </c>
      <c r="C415" s="1">
        <v>1</v>
      </c>
    </row>
    <row r="416" spans="2:3" x14ac:dyDescent="0.25">
      <c r="B416" s="1">
        <v>4.13</v>
      </c>
      <c r="C416" s="1">
        <v>1</v>
      </c>
    </row>
    <row r="417" spans="2:3" x14ac:dyDescent="0.25">
      <c r="B417" s="1">
        <v>4.1399999999999997</v>
      </c>
      <c r="C417" s="1">
        <v>1</v>
      </c>
    </row>
    <row r="418" spans="2:3" x14ac:dyDescent="0.25">
      <c r="B418" s="1">
        <v>4.1500000000000004</v>
      </c>
      <c r="C418" s="1">
        <v>1</v>
      </c>
    </row>
    <row r="419" spans="2:3" x14ac:dyDescent="0.25">
      <c r="B419" s="1">
        <v>4.16</v>
      </c>
      <c r="C419" s="1">
        <v>1</v>
      </c>
    </row>
    <row r="420" spans="2:3" x14ac:dyDescent="0.25">
      <c r="B420" s="1">
        <v>4.17</v>
      </c>
      <c r="C420" s="1">
        <v>1</v>
      </c>
    </row>
    <row r="421" spans="2:3" x14ac:dyDescent="0.25">
      <c r="B421" s="1">
        <v>4.18</v>
      </c>
      <c r="C421" s="1">
        <v>1</v>
      </c>
    </row>
    <row r="422" spans="2:3" x14ac:dyDescent="0.25">
      <c r="B422" s="1">
        <v>4.1900000000000004</v>
      </c>
      <c r="C422" s="1">
        <v>1</v>
      </c>
    </row>
    <row r="423" spans="2:3" x14ac:dyDescent="0.25">
      <c r="B423" s="1">
        <v>4.2</v>
      </c>
      <c r="C423" s="1">
        <v>1</v>
      </c>
    </row>
    <row r="424" spans="2:3" x14ac:dyDescent="0.25">
      <c r="B424" s="1">
        <v>4.21</v>
      </c>
      <c r="C424" s="1">
        <v>1</v>
      </c>
    </row>
    <row r="425" spans="2:3" x14ac:dyDescent="0.25">
      <c r="B425" s="1">
        <v>4.22</v>
      </c>
      <c r="C425" s="1">
        <v>1</v>
      </c>
    </row>
    <row r="426" spans="2:3" x14ac:dyDescent="0.25">
      <c r="B426" s="1">
        <v>4.2300000000000004</v>
      </c>
      <c r="C426" s="1">
        <v>1</v>
      </c>
    </row>
    <row r="427" spans="2:3" x14ac:dyDescent="0.25">
      <c r="B427" s="1">
        <v>4.24</v>
      </c>
      <c r="C427" s="1">
        <v>1</v>
      </c>
    </row>
    <row r="428" spans="2:3" x14ac:dyDescent="0.25">
      <c r="B428" s="1">
        <v>4.25</v>
      </c>
      <c r="C428" s="1">
        <v>1</v>
      </c>
    </row>
    <row r="429" spans="2:3" x14ac:dyDescent="0.25">
      <c r="B429" s="1">
        <v>4.26</v>
      </c>
      <c r="C429" s="1">
        <v>1</v>
      </c>
    </row>
    <row r="430" spans="2:3" x14ac:dyDescent="0.25">
      <c r="B430" s="1">
        <v>4.2699999999999996</v>
      </c>
      <c r="C430" s="1">
        <v>1</v>
      </c>
    </row>
    <row r="431" spans="2:3" x14ac:dyDescent="0.25">
      <c r="B431" s="1">
        <v>4.28</v>
      </c>
      <c r="C431" s="1">
        <v>1</v>
      </c>
    </row>
    <row r="432" spans="2:3" x14ac:dyDescent="0.25">
      <c r="B432" s="1">
        <v>4.29</v>
      </c>
      <c r="C432" s="1">
        <v>1</v>
      </c>
    </row>
    <row r="433" spans="2:3" x14ac:dyDescent="0.25">
      <c r="B433" s="1">
        <v>4.3</v>
      </c>
      <c r="C433" s="1">
        <v>1</v>
      </c>
    </row>
    <row r="434" spans="2:3" x14ac:dyDescent="0.25">
      <c r="B434" s="1">
        <v>4.3099999999999996</v>
      </c>
      <c r="C434" s="1">
        <v>1</v>
      </c>
    </row>
    <row r="435" spans="2:3" x14ac:dyDescent="0.25">
      <c r="B435" s="1">
        <v>4.32</v>
      </c>
      <c r="C435" s="1">
        <v>1</v>
      </c>
    </row>
    <row r="436" spans="2:3" x14ac:dyDescent="0.25">
      <c r="B436" s="1">
        <v>4.33</v>
      </c>
      <c r="C436" s="1">
        <v>1</v>
      </c>
    </row>
    <row r="437" spans="2:3" x14ac:dyDescent="0.25">
      <c r="B437" s="1">
        <v>4.34</v>
      </c>
      <c r="C437" s="1">
        <v>1</v>
      </c>
    </row>
    <row r="438" spans="2:3" x14ac:dyDescent="0.25">
      <c r="B438" s="1">
        <v>4.3499999999999996</v>
      </c>
      <c r="C438" s="1">
        <v>1</v>
      </c>
    </row>
    <row r="439" spans="2:3" x14ac:dyDescent="0.25">
      <c r="B439" s="1">
        <v>4.3600000000000003</v>
      </c>
      <c r="C439" s="1">
        <v>1</v>
      </c>
    </row>
    <row r="440" spans="2:3" x14ac:dyDescent="0.25">
      <c r="B440" s="1">
        <v>4.37</v>
      </c>
      <c r="C440" s="1">
        <v>1</v>
      </c>
    </row>
    <row r="441" spans="2:3" x14ac:dyDescent="0.25">
      <c r="B441" s="1">
        <v>4.38</v>
      </c>
      <c r="C441" s="1">
        <v>1</v>
      </c>
    </row>
    <row r="442" spans="2:3" x14ac:dyDescent="0.25">
      <c r="B442" s="1">
        <v>4.3899999999999997</v>
      </c>
      <c r="C442" s="1">
        <v>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dimension ref="B2:I28"/>
  <sheetViews>
    <sheetView topLeftCell="B9" zoomScale="120" zoomScaleNormal="120" workbookViewId="0">
      <selection activeCell="H7" sqref="H7"/>
    </sheetView>
  </sheetViews>
  <sheetFormatPr baseColWidth="10" defaultColWidth="11.42578125" defaultRowHeight="15" x14ac:dyDescent="0.25"/>
  <cols>
    <col min="2" max="2" width="42.140625" customWidth="1"/>
  </cols>
  <sheetData>
    <row r="2" spans="2:9" x14ac:dyDescent="0.25">
      <c r="B2" t="s">
        <v>7</v>
      </c>
      <c r="C2" t="s">
        <v>705</v>
      </c>
    </row>
    <row r="3" spans="2:9" ht="15.75" thickBot="1" x14ac:dyDescent="0.3">
      <c r="B3" t="s">
        <v>706</v>
      </c>
      <c r="C3" s="1" t="e">
        <f>#REF!</f>
        <v>#REF!</v>
      </c>
    </row>
    <row r="4" spans="2:9" ht="16.5" thickBot="1" x14ac:dyDescent="0.3">
      <c r="B4" t="s">
        <v>707</v>
      </c>
      <c r="C4" s="1" t="e">
        <f>#REF!</f>
        <v>#REF!</v>
      </c>
      <c r="G4" s="3"/>
      <c r="H4" s="356" t="s">
        <v>708</v>
      </c>
      <c r="I4" s="357"/>
    </row>
    <row r="5" spans="2:9" ht="15.75" x14ac:dyDescent="0.25">
      <c r="B5" t="s">
        <v>709</v>
      </c>
      <c r="C5" s="1" t="e">
        <f>#REF!</f>
        <v>#REF!</v>
      </c>
      <c r="G5" s="3" t="s">
        <v>710</v>
      </c>
      <c r="H5" s="4">
        <v>0.5</v>
      </c>
      <c r="I5" s="5">
        <f>H5</f>
        <v>0.5</v>
      </c>
    </row>
    <row r="6" spans="2:9" ht="15.75" x14ac:dyDescent="0.25">
      <c r="B6" t="s">
        <v>711</v>
      </c>
      <c r="C6" s="1" t="e">
        <f>#REF!</f>
        <v>#REF!</v>
      </c>
      <c r="G6" s="6" t="s">
        <v>712</v>
      </c>
      <c r="H6" s="7">
        <v>0.2</v>
      </c>
      <c r="I6" s="8">
        <f>H5+H6</f>
        <v>0.7</v>
      </c>
    </row>
    <row r="7" spans="2:9" ht="15.75" x14ac:dyDescent="0.25">
      <c r="B7" t="s">
        <v>713</v>
      </c>
      <c r="C7" s="1" t="e">
        <f>#REF!</f>
        <v>#REF!</v>
      </c>
      <c r="G7" s="6" t="s">
        <v>714</v>
      </c>
      <c r="H7" s="7">
        <v>0.2</v>
      </c>
      <c r="I7" s="8">
        <f>I6+H7</f>
        <v>0.89999999999999991</v>
      </c>
    </row>
    <row r="8" spans="2:9" ht="15.75" x14ac:dyDescent="0.25">
      <c r="B8" t="s">
        <v>715</v>
      </c>
      <c r="C8" s="1" t="e">
        <f>#REF!</f>
        <v>#REF!</v>
      </c>
      <c r="G8" s="6" t="s">
        <v>716</v>
      </c>
      <c r="H8" s="7">
        <v>0.1</v>
      </c>
      <c r="I8" s="8">
        <f>I7+H8</f>
        <v>0.99999999999999989</v>
      </c>
    </row>
    <row r="9" spans="2:9" ht="16.5" thickBot="1" x14ac:dyDescent="0.3">
      <c r="B9" t="s">
        <v>717</v>
      </c>
      <c r="C9" s="1" t="e">
        <f>#REF!</f>
        <v>#REF!</v>
      </c>
      <c r="G9" s="9" t="s">
        <v>718</v>
      </c>
      <c r="H9" s="10">
        <f>SUM(H5:H8)</f>
        <v>0.99999999999999989</v>
      </c>
      <c r="I9" s="11"/>
    </row>
    <row r="10" spans="2:9" ht="16.5" thickBot="1" x14ac:dyDescent="0.3">
      <c r="C10" s="1"/>
      <c r="G10" s="6"/>
      <c r="H10" s="12"/>
      <c r="I10" s="13"/>
    </row>
    <row r="11" spans="2:9" ht="16.5" thickBot="1" x14ac:dyDescent="0.3">
      <c r="B11" t="s">
        <v>230</v>
      </c>
      <c r="C11" t="s">
        <v>705</v>
      </c>
      <c r="G11" s="14" t="s">
        <v>719</v>
      </c>
      <c r="H11" s="15"/>
      <c r="I11" s="16" t="e">
        <f>#REF!</f>
        <v>#REF!</v>
      </c>
    </row>
    <row r="12" spans="2:9" ht="16.5" thickBot="1" x14ac:dyDescent="0.3">
      <c r="B12" t="s">
        <v>260</v>
      </c>
      <c r="C12" s="2" t="e">
        <f>#REF!</f>
        <v>#REF!</v>
      </c>
      <c r="G12" s="6"/>
      <c r="H12" s="12"/>
      <c r="I12" s="13"/>
    </row>
    <row r="13" spans="2:9" ht="15.75" x14ac:dyDescent="0.25">
      <c r="B13" t="s">
        <v>46</v>
      </c>
      <c r="C13" s="2" t="e">
        <f>#REF!</f>
        <v>#REF!</v>
      </c>
      <c r="G13" s="3" t="s">
        <v>720</v>
      </c>
      <c r="H13" s="17" t="e">
        <f>(I11-H14)/2</f>
        <v>#REF!</v>
      </c>
      <c r="I13" s="18"/>
    </row>
    <row r="14" spans="2:9" ht="15.75" x14ac:dyDescent="0.25">
      <c r="B14" t="s">
        <v>56</v>
      </c>
      <c r="C14" s="2" t="e">
        <f>#REF!</f>
        <v>#REF!</v>
      </c>
      <c r="G14" s="6" t="s">
        <v>721</v>
      </c>
      <c r="H14" s="19">
        <v>1.4999999999999999E-2</v>
      </c>
      <c r="I14" s="20"/>
    </row>
    <row r="15" spans="2:9" ht="16.5" thickBot="1" x14ac:dyDescent="0.3">
      <c r="B15" t="s">
        <v>345</v>
      </c>
      <c r="C15" s="2" t="e">
        <f>#REF!</f>
        <v>#REF!</v>
      </c>
      <c r="G15" s="9" t="s">
        <v>722</v>
      </c>
      <c r="H15" s="10" t="e">
        <f>SUM(H5:H8)-H13-H14</f>
        <v>#REF!</v>
      </c>
      <c r="I15" s="21"/>
    </row>
    <row r="16" spans="2:9" x14ac:dyDescent="0.25">
      <c r="B16" t="s">
        <v>723</v>
      </c>
      <c r="C16" s="2" t="e">
        <f>#REF!</f>
        <v>#REF!</v>
      </c>
    </row>
    <row r="17" spans="2:3" x14ac:dyDescent="0.25">
      <c r="B17" t="s">
        <v>65</v>
      </c>
      <c r="C17" s="2" t="e">
        <f>#REF!</f>
        <v>#REF!</v>
      </c>
    </row>
    <row r="18" spans="2:3" x14ac:dyDescent="0.25">
      <c r="B18" t="s">
        <v>93</v>
      </c>
      <c r="C18" s="2" t="e">
        <f>#REF!</f>
        <v>#REF!</v>
      </c>
    </row>
    <row r="19" spans="2:3" x14ac:dyDescent="0.25">
      <c r="B19" t="s">
        <v>724</v>
      </c>
      <c r="C19" s="2" t="e">
        <f>#REF!</f>
        <v>#REF!</v>
      </c>
    </row>
    <row r="20" spans="2:3" x14ac:dyDescent="0.25">
      <c r="B20" t="s">
        <v>115</v>
      </c>
      <c r="C20" s="2" t="e">
        <f>#REF!</f>
        <v>#REF!</v>
      </c>
    </row>
    <row r="21" spans="2:3" x14ac:dyDescent="0.25">
      <c r="B21" t="s">
        <v>106</v>
      </c>
      <c r="C21" s="2" t="e">
        <f>#REF!</f>
        <v>#REF!</v>
      </c>
    </row>
    <row r="22" spans="2:3" x14ac:dyDescent="0.25">
      <c r="B22" t="s">
        <v>124</v>
      </c>
      <c r="C22" s="2" t="e">
        <f>#REF!</f>
        <v>#REF!</v>
      </c>
    </row>
    <row r="23" spans="2:3" x14ac:dyDescent="0.25">
      <c r="B23" t="s">
        <v>521</v>
      </c>
      <c r="C23" s="2" t="e">
        <f>#REF!</f>
        <v>#REF!</v>
      </c>
    </row>
    <row r="24" spans="2:3" x14ac:dyDescent="0.25">
      <c r="B24" t="s">
        <v>725</v>
      </c>
      <c r="C24" s="2" t="e">
        <f>#REF!</f>
        <v>#REF!</v>
      </c>
    </row>
    <row r="25" spans="2:3" x14ac:dyDescent="0.25">
      <c r="B25" t="s">
        <v>726</v>
      </c>
      <c r="C25" s="2" t="e">
        <f>#REF!</f>
        <v>#REF!</v>
      </c>
    </row>
    <row r="26" spans="2:3" x14ac:dyDescent="0.25">
      <c r="B26" t="s">
        <v>573</v>
      </c>
      <c r="C26" s="2" t="e">
        <f>#REF!</f>
        <v>#REF!</v>
      </c>
    </row>
    <row r="27" spans="2:3" x14ac:dyDescent="0.25">
      <c r="B27" t="s">
        <v>163</v>
      </c>
      <c r="C27" s="1" t="e">
        <f>#REF!</f>
        <v>#REF!</v>
      </c>
    </row>
    <row r="28" spans="2:3" x14ac:dyDescent="0.25">
      <c r="B28" t="s">
        <v>727</v>
      </c>
      <c r="C28" s="1" t="e">
        <f>#REF!</f>
        <v>#REF!</v>
      </c>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IV TRIM</vt:lpstr>
      <vt:lpstr>Hoja4</vt:lpstr>
      <vt:lpstr>TABLA DINÁMICA</vt:lpstr>
      <vt:lpstr>Hoja3</vt:lpstr>
      <vt:lpstr>Hoja2</vt:lpstr>
      <vt:lpstr>Hoja1</vt:lpstr>
      <vt:lpstr>TABLAS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Jose Dolores Valoyes</cp:lastModifiedBy>
  <cp:revision/>
  <dcterms:created xsi:type="dcterms:W3CDTF">2020-11-26T21:38:07Z</dcterms:created>
  <dcterms:modified xsi:type="dcterms:W3CDTF">2024-04-11T19:15:59Z</dcterms:modified>
  <cp:category/>
  <cp:contentStatus/>
</cp:coreProperties>
</file>